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ramos\Desktop\CRONOGRAMAS\CAMPUS ARCOS\"/>
    </mc:Choice>
  </mc:AlternateContent>
  <bookViews>
    <workbookView xWindow="480" yWindow="30" windowWidth="22995" windowHeight="10050" activeTab="2"/>
  </bookViews>
  <sheets>
    <sheet name="Resumo do Contrato" sheetId="2" r:id="rId1"/>
    <sheet name="Resumo por item" sheetId="4" r:id="rId2"/>
    <sheet name="Cronograma" sheetId="3" r:id="rId3"/>
  </sheets>
  <calcPr calcId="162913" calcOnSave="0"/>
</workbook>
</file>

<file path=xl/calcChain.xml><?xml version="1.0" encoding="utf-8"?>
<calcChain xmlns="http://schemas.openxmlformats.org/spreadsheetml/2006/main">
  <c r="N9" i="3" l="1"/>
  <c r="S9" i="3" s="1"/>
  <c r="I9" i="3"/>
  <c r="B6" i="3" l="1"/>
  <c r="B5" i="3"/>
  <c r="G9" i="3" l="1"/>
  <c r="F12" i="3" s="1"/>
  <c r="G12" i="3" s="1"/>
  <c r="G4" i="4"/>
  <c r="F3" i="3"/>
  <c r="Q9" i="3"/>
  <c r="P12" i="3" s="1"/>
  <c r="L9" i="3"/>
  <c r="K12" i="3" s="1"/>
  <c r="B2" i="4"/>
  <c r="G6" i="4"/>
  <c r="G5" i="4"/>
  <c r="G8" i="4" l="1"/>
  <c r="E28" i="2" l="1"/>
  <c r="G28" i="2" l="1"/>
  <c r="F28" i="2"/>
</calcChain>
</file>

<file path=xl/sharedStrings.xml><?xml version="1.0" encoding="utf-8"?>
<sst xmlns="http://schemas.openxmlformats.org/spreadsheetml/2006/main" count="79" uniqueCount="51">
  <si>
    <t>Valor Global</t>
  </si>
  <si>
    <t>Acréscimos %</t>
  </si>
  <si>
    <t>Supressões %</t>
  </si>
  <si>
    <t>Valor inicial do Contrato</t>
  </si>
  <si>
    <t>SEI Nº</t>
  </si>
  <si>
    <t>Valor do Termo</t>
  </si>
  <si>
    <t>Valor Acumulado</t>
  </si>
  <si>
    <t>Valor Mensal</t>
  </si>
  <si>
    <t>Tipo de alteração</t>
  </si>
  <si>
    <t>Prazo</t>
  </si>
  <si>
    <t>Prorrogação</t>
  </si>
  <si>
    <t>Valor Total</t>
  </si>
  <si>
    <t>Novo valor Mensal</t>
  </si>
  <si>
    <t>Novo valor Anual</t>
  </si>
  <si>
    <t>Cronograma das parcelas</t>
  </si>
  <si>
    <t>Diferença</t>
  </si>
  <si>
    <t>ITEM</t>
  </si>
  <si>
    <t>DESCRIÇÃO REITORIA</t>
  </si>
  <si>
    <t>UNID</t>
  </si>
  <si>
    <t>QUANT</t>
  </si>
  <si>
    <t>VALOR UNITÁRIO</t>
  </si>
  <si>
    <t>VALOR GLOBAL</t>
  </si>
  <si>
    <t>Diferença Global</t>
  </si>
  <si>
    <t>1º</t>
  </si>
  <si>
    <t>2º</t>
  </si>
  <si>
    <t>3º</t>
  </si>
  <si>
    <t>4º</t>
  </si>
  <si>
    <t>Parcela nº</t>
  </si>
  <si>
    <t>ADITIVO 01/2018 - PRORROGAÇÃO</t>
  </si>
  <si>
    <t>Valor Parcela</t>
  </si>
  <si>
    <t>CONTRATO 27/2017</t>
  </si>
  <si>
    <t>05/06/2017 a 04/06/2018</t>
  </si>
  <si>
    <t>ADITIVO 01/2018 - 07/05/2018</t>
  </si>
  <si>
    <t>05/06/2018 a 04/06/2019</t>
  </si>
  <si>
    <t>23808.000151/2018-39</t>
  </si>
  <si>
    <t>ADITIVO 02/2019 - 14/05/2019</t>
  </si>
  <si>
    <t>05/06/2019 a 04/06/2020</t>
  </si>
  <si>
    <t>23808.000338/2019-90</t>
  </si>
  <si>
    <t>05/06/2020 a 04/06/2021</t>
  </si>
  <si>
    <t>ADITIVO 03/2020 - 26/05/2020</t>
  </si>
  <si>
    <t>23808.000365/2020-04</t>
  </si>
  <si>
    <t>Fornecimento de Álcool comum para o campus Arcos</t>
  </si>
  <si>
    <t>Fornecimento de Diesel comum para o campus Arcos</t>
  </si>
  <si>
    <t>Fornecimento de Gasolina comum para o campus Arcos</t>
  </si>
  <si>
    <t>Percentual de desconto sobre o total faturado. Campus Arcos</t>
  </si>
  <si>
    <t>Percent</t>
  </si>
  <si>
    <t>Litro</t>
  </si>
  <si>
    <t>VALOR TOTAL COM DESCONTO</t>
  </si>
  <si>
    <t xml:space="preserve">05/06/2018 a 04/06/2019 </t>
  </si>
  <si>
    <t>ADITIVO 02/2019 - PRORROGAÇÃO</t>
  </si>
  <si>
    <t>ADITIVO 03/2020 - PRORROGAÇÃO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</si>
</sst>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"/>
    <numFmt numFmtId="166" formatCode="dd/mm/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3" fillId="0" borderId="0" xfId="0" applyFont="1" applyBorder="1"/>
    <xf numFmtId="164" fontId="3" fillId="0" borderId="0" xfId="1" applyFont="1" applyBorder="1"/>
    <xf numFmtId="165" fontId="3" fillId="0" borderId="0" xfId="0" applyNumberFormat="1" applyFont="1" applyBorder="1"/>
    <xf numFmtId="164" fontId="3" fillId="0" borderId="0" xfId="0" applyNumberFormat="1" applyFont="1" applyBorder="1"/>
    <xf numFmtId="164" fontId="3" fillId="0" borderId="0" xfId="1" applyFont="1"/>
    <xf numFmtId="164" fontId="4" fillId="0" borderId="0" xfId="1" applyFont="1"/>
    <xf numFmtId="164" fontId="2" fillId="0" borderId="0" xfId="1" applyFont="1"/>
    <xf numFmtId="44" fontId="3" fillId="0" borderId="0" xfId="0" applyNumberFormat="1" applyFont="1" applyBorder="1"/>
    <xf numFmtId="44" fontId="3" fillId="0" borderId="0" xfId="0" applyNumberFormat="1" applyFont="1"/>
    <xf numFmtId="0" fontId="3" fillId="0" borderId="0" xfId="0" applyNumberFormat="1" applyFont="1"/>
    <xf numFmtId="10" fontId="3" fillId="0" borderId="0" xfId="2" applyNumberFormat="1" applyFont="1"/>
    <xf numFmtId="44" fontId="4" fillId="0" borderId="0" xfId="0" applyNumberFormat="1" applyFont="1"/>
    <xf numFmtId="0" fontId="5" fillId="3" borderId="1" xfId="0" applyFont="1" applyFill="1" applyBorder="1" applyAlignment="1">
      <alignment horizontal="left" vertical="center"/>
    </xf>
    <xf numFmtId="164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0" fontId="4" fillId="0" borderId="1" xfId="2" applyNumberFormat="1" applyFont="1" applyBorder="1" applyAlignment="1">
      <alignment horizontal="center" vertical="center"/>
    </xf>
    <xf numFmtId="10" fontId="2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14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0" fontId="4" fillId="2" borderId="1" xfId="2" applyNumberFormat="1" applyFont="1" applyFill="1" applyBorder="1" applyAlignment="1">
      <alignment horizontal="center" vertical="center"/>
    </xf>
    <xf numFmtId="10" fontId="2" fillId="2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0" fillId="0" borderId="0" xfId="0" applyFill="1" applyBorder="1"/>
    <xf numFmtId="164" fontId="0" fillId="0" borderId="0" xfId="1" applyFont="1" applyFill="1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64" fontId="0" fillId="0" borderId="5" xfId="1" applyFont="1" applyBorder="1"/>
    <xf numFmtId="164" fontId="0" fillId="0" borderId="1" xfId="1" applyFont="1" applyBorder="1"/>
    <xf numFmtId="44" fontId="0" fillId="6" borderId="1" xfId="0" applyNumberFormat="1" applyFill="1" applyBorder="1"/>
    <xf numFmtId="164" fontId="0" fillId="4" borderId="0" xfId="1" applyNumberFormat="1" applyFont="1" applyFill="1" applyBorder="1"/>
    <xf numFmtId="0" fontId="0" fillId="0" borderId="0" xfId="0" applyBorder="1" applyAlignment="1"/>
    <xf numFmtId="0" fontId="10" fillId="7" borderId="1" xfId="0" applyFont="1" applyFill="1" applyBorder="1" applyAlignment="1">
      <alignment horizontal="center"/>
    </xf>
    <xf numFmtId="164" fontId="0" fillId="0" borderId="0" xfId="0" applyNumberFormat="1" applyBorder="1" applyAlignment="1"/>
    <xf numFmtId="164" fontId="0" fillId="0" borderId="0" xfId="1" applyFont="1" applyBorder="1"/>
    <xf numFmtId="164" fontId="9" fillId="0" borderId="1" xfId="1" applyFont="1" applyFill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Font="1" applyFill="1" applyBorder="1"/>
    <xf numFmtId="164" fontId="0" fillId="0" borderId="1" xfId="1" applyFont="1" applyBorder="1" applyAlignment="1">
      <alignment horizontal="center" vertical="center"/>
    </xf>
    <xf numFmtId="44" fontId="0" fillId="0" borderId="1" xfId="0" applyNumberFormat="1" applyBorder="1"/>
    <xf numFmtId="44" fontId="0" fillId="0" borderId="0" xfId="0" applyNumberFormat="1" applyBorder="1"/>
    <xf numFmtId="0" fontId="10" fillId="7" borderId="1" xfId="0" applyFont="1" applyFill="1" applyBorder="1" applyAlignment="1">
      <alignment horizontal="center"/>
    </xf>
    <xf numFmtId="43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0" applyNumberFormat="1" applyBorder="1"/>
    <xf numFmtId="43" fontId="9" fillId="0" borderId="1" xfId="0" applyNumberFormat="1" applyFont="1" applyBorder="1"/>
    <xf numFmtId="14" fontId="5" fillId="3" borderId="1" xfId="0" applyNumberFormat="1" applyFont="1" applyFill="1" applyBorder="1" applyAlignment="1">
      <alignment vertical="center"/>
    </xf>
    <xf numFmtId="14" fontId="0" fillId="0" borderId="0" xfId="0" applyNumberFormat="1" applyBorder="1"/>
    <xf numFmtId="166" fontId="0" fillId="0" borderId="0" xfId="0" applyNumberFormat="1" applyFill="1" applyBorder="1"/>
    <xf numFmtId="166" fontId="0" fillId="0" borderId="0" xfId="1" applyNumberFormat="1" applyFont="1" applyFill="1" applyBorder="1"/>
    <xf numFmtId="0" fontId="0" fillId="0" borderId="0" xfId="0" applyNumberFormat="1" applyBorder="1"/>
    <xf numFmtId="0" fontId="3" fillId="0" borderId="0" xfId="0" applyFont="1" applyBorder="1" applyAlignment="1">
      <alignment horizont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164" fontId="9" fillId="4" borderId="1" xfId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1" fillId="0" borderId="0" xfId="3"/>
    <xf numFmtId="10" fontId="0" fillId="0" borderId="1" xfId="0" applyNumberFormat="1" applyBorder="1"/>
  </cellXfs>
  <cellStyles count="4">
    <cellStyle name="Hiperligação" xfId="3" builtinId="8"/>
    <cellStyle name="Moeda" xfId="1" builtinId="4"/>
    <cellStyle name="Normal" xfId="0" builtinId="0"/>
    <cellStyle name="Percentagem" xfId="2" builtinId="5"/>
  </cellStyles>
  <dxfs count="10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i.ifmg.edu.br/sei/controlador.php?acao=arvore_visualizar&amp;acao_origem=procedimento_visualizar&amp;id_procedimento=644664&amp;infra_sistema=100000100&amp;infra_unidade_atual=110001864&amp;infra_hash=1294683923435661c1fa14b1f37633fe5dc60a2558216fb74e0c1d9d35c80904" TargetMode="External"/><Relationship Id="rId2" Type="http://schemas.openxmlformats.org/officeDocument/2006/relationships/hyperlink" Target="https://sei.ifmg.edu.br/sei/controlador.php?acao=arvore_visualizar&amp;acao_origem=procedimento_visualizar&amp;id_procedimento=363713&amp;infra_sistema=100000100&amp;infra_unidade_atual=110001864&amp;infra_hash=0204b891507c0e014a5f6634123f2ee7c50ee378e8c6add551b48d9763778601" TargetMode="External"/><Relationship Id="rId1" Type="http://schemas.openxmlformats.org/officeDocument/2006/relationships/hyperlink" Target="https://sei.ifmg.edu.br/sei/controlador.php?acao=arvore_visualizar&amp;acao_origem=procedimento_visualizar&amp;id_procedimento=35819&amp;infra_sistema=100000100&amp;infra_unidade_atual=110001864&amp;infra_hash=b91e0b6ddc1542c25e724a0afc72ca865b1b8c1897d3ba8c1828fbe11171dfac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4"/>
  <sheetViews>
    <sheetView showGridLines="0" topLeftCell="A4" workbookViewId="0">
      <selection activeCell="D5" sqref="D5"/>
    </sheetView>
  </sheetViews>
  <sheetFormatPr defaultRowHeight="15" x14ac:dyDescent="0.25"/>
  <cols>
    <col min="1" max="1" width="3.85546875" style="1" customWidth="1"/>
    <col min="2" max="2" width="37.7109375" style="1" bestFit="1" customWidth="1"/>
    <col min="3" max="3" width="26.7109375" style="1" customWidth="1"/>
    <col min="4" max="4" width="24.5703125" style="1" bestFit="1" customWidth="1"/>
    <col min="5" max="5" width="21" style="1" customWidth="1"/>
    <col min="6" max="6" width="14.28515625" style="2" bestFit="1" customWidth="1"/>
    <col min="7" max="7" width="14.140625" style="3" bestFit="1" customWidth="1"/>
    <col min="8" max="8" width="20.42578125" style="1" bestFit="1" customWidth="1"/>
    <col min="9" max="9" width="17" style="4" bestFit="1" customWidth="1"/>
    <col min="10" max="10" width="13.7109375" style="4" bestFit="1" customWidth="1"/>
    <col min="11" max="11" width="9.140625" style="1"/>
    <col min="12" max="12" width="17" style="1" bestFit="1" customWidth="1"/>
    <col min="13" max="16384" width="9.140625" style="1"/>
  </cols>
  <sheetData>
    <row r="3" spans="2:10" ht="15.75" x14ac:dyDescent="0.25">
      <c r="B3" s="32" t="s">
        <v>30</v>
      </c>
      <c r="C3" s="29" t="s">
        <v>8</v>
      </c>
      <c r="D3" s="29" t="s">
        <v>9</v>
      </c>
      <c r="E3" s="29" t="s">
        <v>0</v>
      </c>
      <c r="F3" s="30" t="s">
        <v>1</v>
      </c>
      <c r="G3" s="31" t="s">
        <v>2</v>
      </c>
      <c r="H3" s="29" t="s">
        <v>4</v>
      </c>
      <c r="I3" s="68"/>
      <c r="J3" s="68"/>
    </row>
    <row r="4" spans="2:10" x14ac:dyDescent="0.25">
      <c r="B4" s="22" t="s">
        <v>3</v>
      </c>
      <c r="C4" s="19"/>
      <c r="D4" s="23" t="s">
        <v>31</v>
      </c>
      <c r="E4" s="19">
        <v>12973.3</v>
      </c>
      <c r="F4" s="20"/>
      <c r="G4" s="21"/>
      <c r="H4" s="23"/>
      <c r="I4" s="5"/>
    </row>
    <row r="5" spans="2:10" x14ac:dyDescent="0.25">
      <c r="B5" s="63" t="s">
        <v>32</v>
      </c>
      <c r="C5" s="19" t="s">
        <v>10</v>
      </c>
      <c r="D5" s="23" t="s">
        <v>33</v>
      </c>
      <c r="E5" s="19"/>
      <c r="F5" s="20"/>
      <c r="G5" s="21"/>
      <c r="H5" s="79" t="s">
        <v>34</v>
      </c>
      <c r="I5" s="5"/>
    </row>
    <row r="6" spans="2:10" x14ac:dyDescent="0.25">
      <c r="B6" s="63" t="s">
        <v>35</v>
      </c>
      <c r="C6" s="19" t="s">
        <v>10</v>
      </c>
      <c r="D6" s="23" t="s">
        <v>36</v>
      </c>
      <c r="E6" s="19"/>
      <c r="F6" s="20"/>
      <c r="G6" s="21"/>
      <c r="H6" s="79" t="s">
        <v>37</v>
      </c>
      <c r="I6" s="5"/>
    </row>
    <row r="7" spans="2:10" x14ac:dyDescent="0.25">
      <c r="B7" s="22" t="s">
        <v>39</v>
      </c>
      <c r="C7" s="19" t="s">
        <v>10</v>
      </c>
      <c r="D7" s="23" t="s">
        <v>38</v>
      </c>
      <c r="E7" s="19"/>
      <c r="F7" s="20"/>
      <c r="G7" s="21"/>
      <c r="H7" s="79" t="s">
        <v>40</v>
      </c>
      <c r="I7" s="5"/>
    </row>
    <row r="8" spans="2:10" x14ac:dyDescent="0.25">
      <c r="B8" s="22"/>
      <c r="C8" s="17"/>
      <c r="D8" s="18"/>
      <c r="E8" s="19"/>
      <c r="F8" s="20"/>
      <c r="G8" s="21"/>
      <c r="H8" s="18"/>
      <c r="I8" s="5"/>
    </row>
    <row r="9" spans="2:10" x14ac:dyDescent="0.25">
      <c r="B9" s="22"/>
      <c r="C9" s="17"/>
      <c r="D9" s="18"/>
      <c r="E9" s="19"/>
      <c r="F9" s="20"/>
      <c r="G9" s="21"/>
      <c r="H9" s="18"/>
      <c r="I9" s="5"/>
    </row>
    <row r="10" spans="2:10" x14ac:dyDescent="0.25">
      <c r="B10" s="22"/>
      <c r="C10" s="17"/>
      <c r="D10" s="18"/>
      <c r="E10" s="19"/>
      <c r="F10" s="20"/>
      <c r="G10" s="21"/>
      <c r="H10" s="18"/>
      <c r="I10" s="5"/>
    </row>
    <row r="11" spans="2:10" x14ac:dyDescent="0.25">
      <c r="B11" s="63"/>
      <c r="C11" s="17"/>
      <c r="D11" s="18"/>
      <c r="E11" s="19"/>
      <c r="F11" s="20"/>
      <c r="G11" s="21"/>
      <c r="H11" s="18"/>
      <c r="I11" s="5"/>
    </row>
    <row r="12" spans="2:10" x14ac:dyDescent="0.25">
      <c r="B12" s="22"/>
      <c r="C12" s="19"/>
      <c r="D12" s="18"/>
      <c r="E12" s="19"/>
      <c r="F12" s="20"/>
      <c r="G12" s="21"/>
      <c r="H12" s="18"/>
      <c r="I12" s="5"/>
    </row>
    <row r="13" spans="2:10" x14ac:dyDescent="0.25">
      <c r="B13" s="22"/>
      <c r="C13" s="19"/>
      <c r="D13" s="18"/>
      <c r="E13" s="19"/>
      <c r="F13" s="20"/>
      <c r="G13" s="21"/>
      <c r="H13" s="18"/>
      <c r="I13" s="5"/>
    </row>
    <row r="14" spans="2:10" x14ac:dyDescent="0.25">
      <c r="B14" s="22"/>
      <c r="C14" s="19"/>
      <c r="D14" s="18"/>
      <c r="E14" s="19"/>
      <c r="F14" s="20"/>
      <c r="G14" s="21"/>
      <c r="H14" s="18"/>
      <c r="I14" s="5"/>
    </row>
    <row r="15" spans="2:10" x14ac:dyDescent="0.25">
      <c r="B15" s="22"/>
      <c r="C15" s="19"/>
      <c r="D15" s="23"/>
      <c r="E15" s="19"/>
      <c r="F15" s="20"/>
      <c r="G15" s="21"/>
      <c r="H15" s="23"/>
      <c r="I15" s="5"/>
    </row>
    <row r="16" spans="2:10" x14ac:dyDescent="0.25">
      <c r="B16" s="22"/>
      <c r="C16" s="19"/>
      <c r="D16" s="23"/>
      <c r="E16" s="19"/>
      <c r="F16" s="20"/>
      <c r="G16" s="21"/>
      <c r="H16" s="24"/>
      <c r="I16" s="5"/>
    </row>
    <row r="17" spans="2:10" x14ac:dyDescent="0.25">
      <c r="B17" s="22"/>
      <c r="C17" s="19"/>
      <c r="D17" s="23"/>
      <c r="E17" s="19"/>
      <c r="F17" s="20"/>
      <c r="G17" s="21"/>
      <c r="H17" s="23"/>
      <c r="I17" s="5"/>
    </row>
    <row r="18" spans="2:10" x14ac:dyDescent="0.25">
      <c r="B18" s="22"/>
      <c r="C18" s="19"/>
      <c r="D18" s="18"/>
      <c r="E18" s="19"/>
      <c r="F18" s="20"/>
      <c r="G18" s="21"/>
      <c r="H18" s="18"/>
      <c r="I18" s="5"/>
    </row>
    <row r="19" spans="2:10" x14ac:dyDescent="0.25">
      <c r="B19" s="22"/>
      <c r="C19" s="19"/>
      <c r="D19" s="18"/>
      <c r="E19" s="19"/>
      <c r="F19" s="20"/>
      <c r="G19" s="21"/>
      <c r="H19" s="18"/>
      <c r="I19" s="5"/>
    </row>
    <row r="20" spans="2:10" x14ac:dyDescent="0.25">
      <c r="B20" s="22"/>
      <c r="C20" s="19"/>
      <c r="D20" s="18"/>
      <c r="E20" s="19"/>
      <c r="F20" s="20"/>
      <c r="G20" s="21"/>
      <c r="H20" s="18"/>
      <c r="I20" s="5"/>
      <c r="J20" s="6"/>
    </row>
    <row r="21" spans="2:10" x14ac:dyDescent="0.25">
      <c r="B21" s="22"/>
      <c r="C21" s="19"/>
      <c r="D21" s="18"/>
      <c r="E21" s="19"/>
      <c r="F21" s="20"/>
      <c r="G21" s="21"/>
      <c r="H21" s="18"/>
      <c r="I21" s="5"/>
      <c r="J21" s="6"/>
    </row>
    <row r="22" spans="2:10" x14ac:dyDescent="0.25">
      <c r="B22" s="22"/>
      <c r="C22" s="19"/>
      <c r="D22" s="18"/>
      <c r="E22" s="19"/>
      <c r="F22" s="20"/>
      <c r="G22" s="21"/>
      <c r="H22" s="18"/>
      <c r="I22" s="5"/>
      <c r="J22" s="6"/>
    </row>
    <row r="23" spans="2:10" x14ac:dyDescent="0.25">
      <c r="B23" s="22"/>
      <c r="C23" s="19"/>
      <c r="D23" s="18"/>
      <c r="E23" s="19"/>
      <c r="F23" s="20"/>
      <c r="G23" s="21"/>
      <c r="H23" s="18"/>
      <c r="I23" s="5"/>
      <c r="J23" s="6"/>
    </row>
    <row r="24" spans="2:10" x14ac:dyDescent="0.25">
      <c r="B24" s="22"/>
      <c r="C24" s="19"/>
      <c r="D24" s="18"/>
      <c r="E24" s="19"/>
      <c r="F24" s="20"/>
      <c r="G24" s="21"/>
      <c r="H24" s="18"/>
      <c r="I24" s="5"/>
      <c r="J24" s="6"/>
    </row>
    <row r="25" spans="2:10" x14ac:dyDescent="0.25">
      <c r="B25" s="22"/>
      <c r="C25" s="19"/>
      <c r="D25" s="18"/>
      <c r="E25" s="19"/>
      <c r="F25" s="20"/>
      <c r="G25" s="21"/>
      <c r="H25" s="18"/>
      <c r="I25" s="5"/>
      <c r="J25" s="6"/>
    </row>
    <row r="26" spans="2:10" x14ac:dyDescent="0.25">
      <c r="B26" s="22"/>
      <c r="C26" s="19"/>
      <c r="D26" s="18"/>
      <c r="E26" s="19"/>
      <c r="F26" s="20"/>
      <c r="G26" s="21"/>
      <c r="H26" s="18"/>
      <c r="I26" s="5"/>
      <c r="J26" s="6"/>
    </row>
    <row r="27" spans="2:10" x14ac:dyDescent="0.25">
      <c r="B27" s="16"/>
      <c r="C27" s="17"/>
      <c r="D27" s="18"/>
      <c r="E27" s="19"/>
      <c r="F27" s="20"/>
      <c r="G27" s="21"/>
      <c r="H27" s="18"/>
      <c r="I27" s="5"/>
      <c r="J27" s="6"/>
    </row>
    <row r="28" spans="2:10" x14ac:dyDescent="0.25">
      <c r="B28" s="69" t="s">
        <v>11</v>
      </c>
      <c r="C28" s="70"/>
      <c r="D28" s="71"/>
      <c r="E28" s="26">
        <f>SUM(E4:E27)</f>
        <v>12973.3</v>
      </c>
      <c r="F28" s="27">
        <f>SUM(F4:F27)</f>
        <v>0</v>
      </c>
      <c r="G28" s="28">
        <f>SUM(G4:G27)</f>
        <v>0</v>
      </c>
      <c r="H28" s="25"/>
      <c r="I28" s="7"/>
    </row>
    <row r="29" spans="2:10" x14ac:dyDescent="0.25">
      <c r="C29" s="8"/>
      <c r="E29" s="8"/>
      <c r="F29" s="9"/>
      <c r="G29" s="10"/>
    </row>
    <row r="30" spans="2:10" x14ac:dyDescent="0.25">
      <c r="E30" s="8"/>
      <c r="F30" s="15"/>
    </row>
    <row r="31" spans="2:10" x14ac:dyDescent="0.25">
      <c r="E31" s="14"/>
      <c r="F31" s="15"/>
      <c r="I31" s="11"/>
    </row>
    <row r="32" spans="2:10" x14ac:dyDescent="0.25">
      <c r="E32" s="13"/>
      <c r="F32" s="15"/>
    </row>
    <row r="33" spans="5:6" x14ac:dyDescent="0.25">
      <c r="E33" s="12"/>
      <c r="F33" s="15"/>
    </row>
    <row r="34" spans="5:6" x14ac:dyDescent="0.25">
      <c r="F34" s="15"/>
    </row>
  </sheetData>
  <mergeCells count="2">
    <mergeCell ref="I3:J3"/>
    <mergeCell ref="B28:D28"/>
  </mergeCells>
  <conditionalFormatting sqref="C3:C17 C19:C21 C29:C1048576">
    <cfRule type="containsText" dxfId="9" priority="9" operator="containsText" text="acréscimo">
      <formula>NOT(ISERROR(SEARCH("acréscimo",C3)))</formula>
    </cfRule>
    <cfRule type="containsText" dxfId="8" priority="10" operator="containsText" text="supressão">
      <formula>NOT(ISERROR(SEARCH("supressão",C3)))</formula>
    </cfRule>
  </conditionalFormatting>
  <conditionalFormatting sqref="C18">
    <cfRule type="containsText" dxfId="7" priority="7" operator="containsText" text="acréscimo">
      <formula>NOT(ISERROR(SEARCH("acréscimo",C18)))</formula>
    </cfRule>
    <cfRule type="containsText" dxfId="6" priority="8" operator="containsText" text="supressão">
      <formula>NOT(ISERROR(SEARCH("supressão",C18)))</formula>
    </cfRule>
  </conditionalFormatting>
  <conditionalFormatting sqref="C22">
    <cfRule type="containsText" dxfId="5" priority="5" operator="containsText" text="acréscimo">
      <formula>NOT(ISERROR(SEARCH("acréscimo",C22)))</formula>
    </cfRule>
    <cfRule type="containsText" dxfId="4" priority="6" operator="containsText" text="supressão">
      <formula>NOT(ISERROR(SEARCH("supressão",C22)))</formula>
    </cfRule>
  </conditionalFormatting>
  <conditionalFormatting sqref="C23">
    <cfRule type="containsText" dxfId="3" priority="3" operator="containsText" text="acréscimo">
      <formula>NOT(ISERROR(SEARCH("acréscimo",C23)))</formula>
    </cfRule>
    <cfRule type="containsText" dxfId="2" priority="4" operator="containsText" text="supressão">
      <formula>NOT(ISERROR(SEARCH("supressão",C23)))</formula>
    </cfRule>
  </conditionalFormatting>
  <conditionalFormatting sqref="C24:C27">
    <cfRule type="containsText" dxfId="1" priority="1" operator="containsText" text="acréscimo">
      <formula>NOT(ISERROR(SEARCH("acréscimo",C24)))</formula>
    </cfRule>
    <cfRule type="containsText" dxfId="0" priority="2" operator="containsText" text="supressão">
      <formula>NOT(ISERROR(SEARCH("supressão",C24)))</formula>
    </cfRule>
  </conditionalFormatting>
  <hyperlinks>
    <hyperlink ref="H5" r:id="rId1" display="https://sei.ifmg.edu.br/sei/controlador.php?acao=arvore_visualizar&amp;acao_origem=procedimento_visualizar&amp;id_procedimento=35819&amp;infra_sistema=100000100&amp;infra_unidade_atual=110001864&amp;infra_hash=b91e0b6ddc1542c25e724a0afc72ca865b1b8c1897d3ba8c1828fbe11171dfac"/>
    <hyperlink ref="H6" r:id="rId2" display="https://sei.ifmg.edu.br/sei/controlador.php?acao=arvore_visualizar&amp;acao_origem=procedimento_visualizar&amp;id_procedimento=363713&amp;infra_sistema=100000100&amp;infra_unidade_atual=110001864&amp;infra_hash=0204b891507c0e014a5f6634123f2ee7c50ee378e8c6add551b48d9763778601"/>
    <hyperlink ref="H7" r:id="rId3" display="https://sei.ifmg.edu.br/sei/controlador.php?acao=arvore_visualizar&amp;acao_origem=procedimento_visualizar&amp;id_procedimento=644664&amp;infra_sistema=100000100&amp;infra_unidade_atual=110001864&amp;infra_hash=1294683923435661c1fa14b1f37633fe5dc60a2558216fb74e0c1d9d35c80904"/>
  </hyperlinks>
  <pageMargins left="0.511811024" right="0.511811024" top="0.78740157499999996" bottom="0.78740157499999996" header="0.31496062000000002" footer="0.31496062000000002"/>
  <pageSetup paperSize="9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10" zoomScaleNormal="110" workbookViewId="0">
      <selection activeCell="F10" sqref="F10"/>
    </sheetView>
  </sheetViews>
  <sheetFormatPr defaultRowHeight="15" x14ac:dyDescent="0.25"/>
  <cols>
    <col min="1" max="1" width="2.42578125" customWidth="1"/>
    <col min="3" max="3" width="30.5703125" bestFit="1" customWidth="1"/>
    <col min="6" max="6" width="16.28515625" bestFit="1" customWidth="1"/>
    <col min="7" max="7" width="14.42578125" bestFit="1" customWidth="1"/>
    <col min="8" max="8" width="19" style="58" customWidth="1"/>
    <col min="9" max="10" width="22.140625" bestFit="1" customWidth="1"/>
  </cols>
  <sheetData>
    <row r="2" spans="2:7" x14ac:dyDescent="0.25">
      <c r="B2" s="72" t="str">
        <f>'Resumo do Contrato'!B3</f>
        <v>CONTRATO 27/2017</v>
      </c>
      <c r="C2" s="72"/>
      <c r="D2" s="72"/>
      <c r="E2" s="72"/>
      <c r="F2" s="72"/>
      <c r="G2" s="72"/>
    </row>
    <row r="3" spans="2:7" x14ac:dyDescent="0.25">
      <c r="B3" s="59" t="s">
        <v>16</v>
      </c>
      <c r="C3" s="59" t="s">
        <v>17</v>
      </c>
      <c r="D3" s="59" t="s">
        <v>18</v>
      </c>
      <c r="E3" s="59" t="s">
        <v>19</v>
      </c>
      <c r="F3" s="59" t="s">
        <v>20</v>
      </c>
      <c r="G3" s="59" t="s">
        <v>21</v>
      </c>
    </row>
    <row r="4" spans="2:7" x14ac:dyDescent="0.25">
      <c r="B4" s="60">
        <v>51</v>
      </c>
      <c r="C4" s="60" t="s">
        <v>43</v>
      </c>
      <c r="D4" s="60" t="s">
        <v>46</v>
      </c>
      <c r="E4" s="60">
        <v>2000</v>
      </c>
      <c r="F4" s="61">
        <v>3.99</v>
      </c>
      <c r="G4" s="61">
        <f>E4*F4</f>
        <v>7980</v>
      </c>
    </row>
    <row r="5" spans="2:7" x14ac:dyDescent="0.25">
      <c r="B5" s="60">
        <v>52</v>
      </c>
      <c r="C5" s="60" t="s">
        <v>41</v>
      </c>
      <c r="D5" s="60" t="s">
        <v>46</v>
      </c>
      <c r="E5" s="60">
        <v>1500</v>
      </c>
      <c r="F5" s="61">
        <v>2.99</v>
      </c>
      <c r="G5" s="61">
        <f t="shared" ref="G5:G6" si="0">E5*F5</f>
        <v>4485</v>
      </c>
    </row>
    <row r="6" spans="2:7" x14ac:dyDescent="0.25">
      <c r="B6" s="60">
        <v>53</v>
      </c>
      <c r="C6" s="60" t="s">
        <v>42</v>
      </c>
      <c r="D6" s="60" t="s">
        <v>46</v>
      </c>
      <c r="E6" s="60">
        <v>170</v>
      </c>
      <c r="F6" s="61">
        <v>2.99</v>
      </c>
      <c r="G6" s="61">
        <f t="shared" si="0"/>
        <v>508.3</v>
      </c>
    </row>
    <row r="7" spans="2:7" x14ac:dyDescent="0.25">
      <c r="B7" s="60">
        <v>73</v>
      </c>
      <c r="C7" s="60" t="s">
        <v>44</v>
      </c>
      <c r="D7" s="60" t="s">
        <v>45</v>
      </c>
      <c r="E7" s="60">
        <v>1</v>
      </c>
      <c r="F7" s="80">
        <v>5.4000000000000003E-3</v>
      </c>
      <c r="G7" s="80">
        <v>5.4000000000000003E-3</v>
      </c>
    </row>
    <row r="8" spans="2:7" x14ac:dyDescent="0.25">
      <c r="B8" s="73" t="s">
        <v>47</v>
      </c>
      <c r="C8" s="73"/>
      <c r="D8" s="73"/>
      <c r="E8" s="73"/>
      <c r="F8" s="73"/>
      <c r="G8" s="62">
        <f>SUM(G4:G6)*0.99466</f>
        <v>12904.022577999998</v>
      </c>
    </row>
    <row r="11" spans="2:7" x14ac:dyDescent="0.25">
      <c r="G11" s="58"/>
    </row>
  </sheetData>
  <mergeCells count="2">
    <mergeCell ref="B2:G2"/>
    <mergeCell ref="B8:F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"/>
  <sheetViews>
    <sheetView showGridLines="0" tabSelected="1" workbookViewId="0">
      <selection activeCell="A3" sqref="A3"/>
    </sheetView>
  </sheetViews>
  <sheetFormatPr defaultRowHeight="15" x14ac:dyDescent="0.25"/>
  <cols>
    <col min="1" max="1" width="4.140625" style="33" customWidth="1"/>
    <col min="2" max="2" width="11.42578125" style="33" customWidth="1"/>
    <col min="3" max="3" width="17.85546875" style="33" customWidth="1"/>
    <col min="4" max="4" width="19.140625" style="33" customWidth="1"/>
    <col min="5" max="5" width="13.85546875" style="33" customWidth="1"/>
    <col min="6" max="7" width="15.28515625" style="33" customWidth="1"/>
    <col min="8" max="8" width="16" style="33" customWidth="1"/>
    <col min="9" max="9" width="16.7109375" style="34" customWidth="1"/>
    <col min="10" max="10" width="13.85546875" style="33" customWidth="1"/>
    <col min="11" max="12" width="15.28515625" style="33" customWidth="1"/>
    <col min="13" max="13" width="16" style="33" customWidth="1"/>
    <col min="14" max="14" width="16.7109375" style="34" customWidth="1"/>
    <col min="15" max="15" width="13.85546875" style="33" customWidth="1"/>
    <col min="16" max="17" width="15.28515625" style="33" customWidth="1"/>
    <col min="18" max="18" width="16" style="33" customWidth="1"/>
    <col min="19" max="19" width="16.7109375" style="34" customWidth="1"/>
    <col min="20" max="20" width="9.140625" style="33" customWidth="1"/>
    <col min="21" max="16384" width="9.140625" style="33"/>
  </cols>
  <sheetData>
    <row r="1" spans="2:19" s="65" customFormat="1" x14ac:dyDescent="0.25">
      <c r="F1" s="65">
        <v>43227</v>
      </c>
      <c r="I1" s="66"/>
      <c r="N1" s="66"/>
      <c r="S1" s="66"/>
    </row>
    <row r="2" spans="2:19" s="65" customFormat="1" x14ac:dyDescent="0.25">
      <c r="F2" s="65">
        <v>43010</v>
      </c>
      <c r="I2" s="66"/>
      <c r="N2" s="66"/>
      <c r="S2" s="66"/>
    </row>
    <row r="3" spans="2:19" s="67" customFormat="1" x14ac:dyDescent="0.25">
      <c r="F3" s="67">
        <f>F1-F2</f>
        <v>217</v>
      </c>
    </row>
    <row r="4" spans="2:19" s="67" customFormat="1" x14ac:dyDescent="0.25"/>
    <row r="5" spans="2:19" s="35" customFormat="1" x14ac:dyDescent="0.25">
      <c r="B5" s="72" t="str">
        <f>'Resumo do Contrato'!B3</f>
        <v>CONTRATO 27/2017</v>
      </c>
      <c r="C5" s="72"/>
      <c r="D5" s="72"/>
      <c r="E5" s="74" t="s">
        <v>28</v>
      </c>
      <c r="F5" s="74"/>
      <c r="G5" s="74"/>
      <c r="H5" s="74"/>
      <c r="I5" s="75" t="s">
        <v>6</v>
      </c>
      <c r="J5" s="74" t="s">
        <v>49</v>
      </c>
      <c r="K5" s="74"/>
      <c r="L5" s="74"/>
      <c r="M5" s="74"/>
      <c r="N5" s="75" t="s">
        <v>6</v>
      </c>
      <c r="O5" s="74" t="s">
        <v>50</v>
      </c>
      <c r="P5" s="74"/>
      <c r="Q5" s="74"/>
      <c r="R5" s="74"/>
      <c r="S5" s="75" t="s">
        <v>6</v>
      </c>
    </row>
    <row r="6" spans="2:19" s="35" customFormat="1" x14ac:dyDescent="0.25">
      <c r="B6" s="77" t="str">
        <f>'Resumo do Contrato'!D4</f>
        <v>05/06/2017 a 04/06/2018</v>
      </c>
      <c r="C6" s="77"/>
      <c r="D6" s="77"/>
      <c r="E6" s="74" t="s">
        <v>48</v>
      </c>
      <c r="F6" s="74"/>
      <c r="G6" s="74"/>
      <c r="H6" s="74"/>
      <c r="I6" s="75"/>
      <c r="J6" s="74" t="s">
        <v>36</v>
      </c>
      <c r="K6" s="74"/>
      <c r="L6" s="74"/>
      <c r="M6" s="74"/>
      <c r="N6" s="75"/>
      <c r="O6" s="74" t="s">
        <v>38</v>
      </c>
      <c r="P6" s="74"/>
      <c r="Q6" s="74"/>
      <c r="R6" s="74"/>
      <c r="S6" s="75"/>
    </row>
    <row r="7" spans="2:19" s="35" customFormat="1" x14ac:dyDescent="0.25">
      <c r="B7" s="72"/>
      <c r="C7" s="72"/>
      <c r="D7" s="72"/>
      <c r="E7" s="74"/>
      <c r="F7" s="74"/>
      <c r="G7" s="74"/>
      <c r="H7" s="74"/>
      <c r="I7" s="75"/>
      <c r="J7" s="74"/>
      <c r="K7" s="74"/>
      <c r="L7" s="74"/>
      <c r="M7" s="74"/>
      <c r="N7" s="75"/>
      <c r="O7" s="74"/>
      <c r="P7" s="74"/>
      <c r="Q7" s="74"/>
      <c r="R7" s="74"/>
      <c r="S7" s="75"/>
    </row>
    <row r="8" spans="2:19" s="36" customFormat="1" ht="30" x14ac:dyDescent="0.25">
      <c r="B8" s="78"/>
      <c r="C8" s="37" t="s">
        <v>7</v>
      </c>
      <c r="D8" s="37" t="s">
        <v>0</v>
      </c>
      <c r="E8" s="37" t="s">
        <v>12</v>
      </c>
      <c r="F8" s="37" t="s">
        <v>13</v>
      </c>
      <c r="G8" s="37" t="s">
        <v>22</v>
      </c>
      <c r="H8" s="38" t="s">
        <v>5</v>
      </c>
      <c r="I8" s="75"/>
      <c r="J8" s="37" t="s">
        <v>12</v>
      </c>
      <c r="K8" s="37" t="s">
        <v>13</v>
      </c>
      <c r="L8" s="37" t="s">
        <v>22</v>
      </c>
      <c r="M8" s="38" t="s">
        <v>5</v>
      </c>
      <c r="N8" s="75"/>
      <c r="O8" s="37" t="s">
        <v>12</v>
      </c>
      <c r="P8" s="37" t="s">
        <v>13</v>
      </c>
      <c r="Q8" s="37" t="s">
        <v>22</v>
      </c>
      <c r="R8" s="38" t="s">
        <v>5</v>
      </c>
      <c r="S8" s="75"/>
    </row>
    <row r="9" spans="2:19" s="35" customFormat="1" x14ac:dyDescent="0.25">
      <c r="B9" s="78"/>
      <c r="C9" s="39"/>
      <c r="D9" s="40">
        <v>12973.3</v>
      </c>
      <c r="E9" s="40"/>
      <c r="F9" s="40">
        <v>12973.3</v>
      </c>
      <c r="G9" s="40">
        <f>F9-D9</f>
        <v>0</v>
      </c>
      <c r="H9" s="41">
        <v>12973.3</v>
      </c>
      <c r="I9" s="42">
        <f>H9+D9</f>
        <v>25946.6</v>
      </c>
      <c r="J9" s="40"/>
      <c r="K9" s="40">
        <v>12973.3</v>
      </c>
      <c r="L9" s="40">
        <f>K9-F9</f>
        <v>0</v>
      </c>
      <c r="M9" s="41">
        <v>12973.3</v>
      </c>
      <c r="N9" s="42">
        <f>M9+I9</f>
        <v>38919.899999999994</v>
      </c>
      <c r="O9" s="40"/>
      <c r="P9" s="40">
        <v>12973.3</v>
      </c>
      <c r="Q9" s="40">
        <f>P9-K9</f>
        <v>0</v>
      </c>
      <c r="R9" s="41">
        <v>12973.3</v>
      </c>
      <c r="S9" s="42">
        <f>R9+N9</f>
        <v>51893.2</v>
      </c>
    </row>
    <row r="10" spans="2:19" s="35" customFormat="1" x14ac:dyDescent="0.25">
      <c r="B10" s="76" t="s">
        <v>14</v>
      </c>
      <c r="C10" s="76"/>
      <c r="D10" s="43"/>
      <c r="E10" s="76" t="s">
        <v>14</v>
      </c>
      <c r="F10" s="76"/>
      <c r="G10" s="44"/>
      <c r="H10" s="45"/>
      <c r="I10" s="45"/>
      <c r="J10" s="76" t="s">
        <v>14</v>
      </c>
      <c r="K10" s="76"/>
      <c r="L10" s="57"/>
      <c r="M10" s="45"/>
      <c r="N10" s="45"/>
      <c r="O10" s="76" t="s">
        <v>14</v>
      </c>
      <c r="P10" s="76"/>
      <c r="Q10" s="57"/>
      <c r="R10" s="45"/>
      <c r="S10" s="45"/>
    </row>
    <row r="11" spans="2:19" s="46" customFormat="1" x14ac:dyDescent="0.25">
      <c r="B11" s="49" t="s">
        <v>27</v>
      </c>
      <c r="C11" s="47" t="s">
        <v>29</v>
      </c>
      <c r="D11" s="48"/>
      <c r="E11" s="49" t="s">
        <v>27</v>
      </c>
      <c r="F11" s="50" t="s">
        <v>15</v>
      </c>
      <c r="G11" s="50" t="s">
        <v>29</v>
      </c>
      <c r="H11" s="51"/>
      <c r="I11" s="45"/>
      <c r="J11" s="49" t="s">
        <v>27</v>
      </c>
      <c r="K11" s="50" t="s">
        <v>15</v>
      </c>
      <c r="L11" s="50" t="s">
        <v>29</v>
      </c>
      <c r="M11" s="51"/>
      <c r="N11" s="45"/>
      <c r="O11" s="49" t="s">
        <v>27</v>
      </c>
      <c r="P11" s="50" t="s">
        <v>15</v>
      </c>
      <c r="Q11" s="50" t="s">
        <v>29</v>
      </c>
      <c r="R11" s="51"/>
      <c r="S11" s="45"/>
    </row>
    <row r="12" spans="2:19" s="35" customFormat="1" x14ac:dyDescent="0.25">
      <c r="B12" s="52" t="s">
        <v>23</v>
      </c>
      <c r="C12" s="53">
        <v>12973.3</v>
      </c>
      <c r="E12" s="52" t="s">
        <v>24</v>
      </c>
      <c r="F12" s="55">
        <f>(G9/365)*217</f>
        <v>0</v>
      </c>
      <c r="G12" s="55">
        <f>F12+C12</f>
        <v>12973.3</v>
      </c>
      <c r="H12" s="56"/>
      <c r="I12" s="45"/>
      <c r="J12" s="52" t="s">
        <v>25</v>
      </c>
      <c r="K12" s="55">
        <f>(L9/360)*148</f>
        <v>0</v>
      </c>
      <c r="L12" s="55">
        <v>12973.3</v>
      </c>
      <c r="M12" s="56"/>
      <c r="N12" s="45"/>
      <c r="O12" s="52" t="s">
        <v>26</v>
      </c>
      <c r="P12" s="55">
        <f>(Q9/360)*148</f>
        <v>0</v>
      </c>
      <c r="Q12" s="55">
        <v>12973.3</v>
      </c>
      <c r="R12" s="56"/>
      <c r="S12" s="45"/>
    </row>
    <row r="13" spans="2:19" s="35" customFormat="1" x14ac:dyDescent="0.25">
      <c r="B13" s="52"/>
      <c r="C13" s="53"/>
      <c r="E13" s="54"/>
      <c r="F13" s="55"/>
      <c r="G13" s="55"/>
      <c r="H13" s="64"/>
      <c r="I13" s="45"/>
      <c r="J13" s="54"/>
      <c r="K13" s="55"/>
      <c r="L13" s="55"/>
      <c r="M13" s="64"/>
      <c r="N13" s="45"/>
      <c r="O13" s="54"/>
      <c r="P13" s="55"/>
      <c r="Q13" s="55"/>
      <c r="R13" s="64"/>
      <c r="S13" s="45"/>
    </row>
    <row r="14" spans="2:19" s="35" customFormat="1" x14ac:dyDescent="0.25">
      <c r="B14" s="52"/>
      <c r="C14" s="53"/>
      <c r="E14" s="54"/>
      <c r="F14" s="55"/>
      <c r="G14" s="55"/>
      <c r="H14" s="64"/>
      <c r="I14" s="45"/>
      <c r="J14" s="54"/>
      <c r="K14" s="55"/>
      <c r="L14" s="55"/>
      <c r="M14" s="64"/>
      <c r="N14" s="45"/>
      <c r="O14" s="54"/>
      <c r="P14" s="55"/>
      <c r="Q14" s="55"/>
      <c r="R14" s="64"/>
      <c r="S14" s="45"/>
    </row>
    <row r="15" spans="2:19" s="35" customFormat="1" x14ac:dyDescent="0.25">
      <c r="B15" s="52"/>
      <c r="C15" s="53"/>
      <c r="E15" s="54"/>
      <c r="F15" s="55"/>
      <c r="G15" s="55"/>
      <c r="H15" s="56"/>
      <c r="I15" s="45"/>
      <c r="J15" s="54"/>
      <c r="K15" s="55"/>
      <c r="L15" s="55"/>
      <c r="M15" s="56"/>
      <c r="N15" s="45"/>
      <c r="O15" s="54"/>
      <c r="P15" s="55"/>
      <c r="Q15" s="55"/>
      <c r="R15" s="56"/>
      <c r="S15" s="45"/>
    </row>
    <row r="16" spans="2:19" s="35" customFormat="1" x14ac:dyDescent="0.25">
      <c r="B16" s="52"/>
      <c r="C16" s="53"/>
      <c r="E16" s="54"/>
      <c r="F16" s="55"/>
      <c r="G16" s="55"/>
      <c r="H16" s="56"/>
      <c r="I16" s="45"/>
      <c r="J16" s="54"/>
      <c r="K16" s="55"/>
      <c r="L16" s="55"/>
      <c r="M16" s="56"/>
      <c r="N16" s="45"/>
      <c r="O16" s="54"/>
      <c r="P16" s="55"/>
      <c r="Q16" s="55"/>
      <c r="R16" s="56"/>
      <c r="S16" s="45"/>
    </row>
    <row r="17" spans="2:19" s="35" customFormat="1" x14ac:dyDescent="0.25">
      <c r="B17" s="52"/>
      <c r="C17" s="53"/>
      <c r="E17" s="54"/>
      <c r="F17" s="55"/>
      <c r="G17" s="55"/>
      <c r="H17" s="56"/>
      <c r="I17" s="45"/>
      <c r="J17" s="54"/>
      <c r="K17" s="55"/>
      <c r="L17" s="55"/>
      <c r="M17" s="56"/>
      <c r="N17" s="45"/>
      <c r="O17" s="54"/>
      <c r="P17" s="55"/>
      <c r="Q17" s="55"/>
      <c r="R17" s="56"/>
      <c r="S17" s="45"/>
    </row>
    <row r="18" spans="2:19" s="35" customFormat="1" x14ac:dyDescent="0.25">
      <c r="B18" s="52"/>
      <c r="C18" s="53"/>
      <c r="E18" s="54"/>
      <c r="F18" s="55"/>
      <c r="G18" s="55"/>
      <c r="H18" s="56"/>
      <c r="I18" s="45"/>
      <c r="J18" s="54"/>
      <c r="K18" s="55"/>
      <c r="L18" s="55"/>
      <c r="M18" s="56"/>
      <c r="N18" s="45"/>
      <c r="O18" s="54"/>
      <c r="P18" s="55"/>
      <c r="Q18" s="55"/>
      <c r="R18" s="56"/>
      <c r="S18" s="45"/>
    </row>
    <row r="19" spans="2:19" s="35" customFormat="1" x14ac:dyDescent="0.25">
      <c r="B19" s="52"/>
      <c r="C19" s="53"/>
      <c r="E19" s="54"/>
      <c r="F19" s="55"/>
      <c r="G19" s="55"/>
      <c r="H19" s="56"/>
      <c r="I19" s="45"/>
      <c r="J19" s="54"/>
      <c r="K19" s="55"/>
      <c r="L19" s="55"/>
      <c r="M19" s="56"/>
      <c r="N19" s="45"/>
      <c r="O19" s="54"/>
      <c r="P19" s="55"/>
      <c r="Q19" s="55"/>
      <c r="R19" s="56"/>
      <c r="S19" s="45"/>
    </row>
    <row r="20" spans="2:19" s="35" customFormat="1" x14ac:dyDescent="0.25">
      <c r="B20" s="52"/>
      <c r="C20" s="53"/>
      <c r="E20" s="54"/>
      <c r="F20" s="55"/>
      <c r="G20" s="55"/>
      <c r="H20" s="56"/>
      <c r="I20" s="45"/>
      <c r="J20" s="54"/>
      <c r="K20" s="55"/>
      <c r="L20" s="55"/>
      <c r="M20" s="56"/>
      <c r="N20" s="45"/>
      <c r="O20" s="54"/>
      <c r="P20" s="55"/>
      <c r="Q20" s="55"/>
      <c r="R20" s="56"/>
      <c r="S20" s="45"/>
    </row>
    <row r="21" spans="2:19" s="35" customFormat="1" x14ac:dyDescent="0.25">
      <c r="B21" s="52"/>
      <c r="C21" s="53"/>
      <c r="E21" s="54"/>
      <c r="F21" s="55"/>
      <c r="G21" s="55"/>
      <c r="H21" s="56"/>
      <c r="I21" s="45"/>
      <c r="J21" s="54"/>
      <c r="K21" s="55"/>
      <c r="L21" s="55"/>
      <c r="M21" s="56"/>
      <c r="N21" s="45"/>
      <c r="O21" s="54"/>
      <c r="P21" s="55"/>
      <c r="Q21" s="55"/>
      <c r="R21" s="56"/>
      <c r="S21" s="45"/>
    </row>
    <row r="22" spans="2:19" s="35" customFormat="1" x14ac:dyDescent="0.25">
      <c r="B22" s="52"/>
      <c r="C22" s="53"/>
      <c r="E22" s="54"/>
      <c r="F22" s="55"/>
      <c r="G22" s="55"/>
      <c r="H22" s="56"/>
      <c r="I22" s="45"/>
      <c r="J22" s="54"/>
      <c r="K22" s="55"/>
      <c r="L22" s="55"/>
      <c r="M22" s="56"/>
      <c r="N22" s="45"/>
      <c r="O22" s="54"/>
      <c r="P22" s="55"/>
      <c r="Q22" s="55"/>
      <c r="R22" s="56"/>
      <c r="S22" s="45"/>
    </row>
    <row r="23" spans="2:19" s="35" customFormat="1" x14ac:dyDescent="0.25">
      <c r="B23" s="52"/>
      <c r="C23" s="53"/>
      <c r="E23" s="54"/>
      <c r="F23" s="55"/>
      <c r="G23" s="55"/>
      <c r="H23" s="56"/>
      <c r="I23" s="45"/>
      <c r="J23" s="54"/>
      <c r="K23" s="55"/>
      <c r="L23" s="55"/>
      <c r="M23" s="56"/>
      <c r="N23" s="45"/>
      <c r="O23" s="54"/>
      <c r="P23" s="55"/>
      <c r="Q23" s="55"/>
      <c r="R23" s="56"/>
      <c r="S23" s="45"/>
    </row>
    <row r="24" spans="2:19" s="35" customFormat="1" x14ac:dyDescent="0.25">
      <c r="I24" s="45"/>
      <c r="N24" s="45"/>
      <c r="S24" s="45"/>
    </row>
    <row r="25" spans="2:19" x14ac:dyDescent="0.25">
      <c r="I25" s="45"/>
      <c r="N25" s="45"/>
      <c r="S25" s="45"/>
    </row>
    <row r="26" spans="2:19" x14ac:dyDescent="0.25">
      <c r="I26" s="45"/>
      <c r="N26" s="45"/>
      <c r="S26" s="45"/>
    </row>
  </sheetData>
  <mergeCells count="20">
    <mergeCell ref="B10:C10"/>
    <mergeCell ref="E10:F10"/>
    <mergeCell ref="I5:I8"/>
    <mergeCell ref="B6:D6"/>
    <mergeCell ref="E6:H6"/>
    <mergeCell ref="B7:D7"/>
    <mergeCell ref="E7:H7"/>
    <mergeCell ref="B8:B9"/>
    <mergeCell ref="B5:D5"/>
    <mergeCell ref="E5:H5"/>
    <mergeCell ref="J5:M5"/>
    <mergeCell ref="N5:N8"/>
    <mergeCell ref="J6:M6"/>
    <mergeCell ref="J7:M7"/>
    <mergeCell ref="J10:K10"/>
    <mergeCell ref="O5:R5"/>
    <mergeCell ref="S5:S8"/>
    <mergeCell ref="O6:R6"/>
    <mergeCell ref="O7:R7"/>
    <mergeCell ref="O10:P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Resumo do Contrato</vt:lpstr>
      <vt:lpstr>Resumo por item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Konopka Bueno</dc:creator>
  <cp:lastModifiedBy>BRUNO HENRIQUE DOMINGOS RAMOS</cp:lastModifiedBy>
  <dcterms:created xsi:type="dcterms:W3CDTF">2018-03-05T11:36:05Z</dcterms:created>
  <dcterms:modified xsi:type="dcterms:W3CDTF">2020-07-31T13:38:17Z</dcterms:modified>
</cp:coreProperties>
</file>