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ONTUAL ELEVADORES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9" i="3" l="1"/>
  <c r="G10" i="4"/>
  <c r="I9" i="3" l="1"/>
  <c r="F12" i="3" l="1"/>
  <c r="Z12" i="3"/>
  <c r="Q9" i="3"/>
  <c r="P12" i="3" s="1"/>
  <c r="L9" i="3"/>
  <c r="K12" i="3" s="1"/>
  <c r="B2" i="4"/>
  <c r="AA12" i="3" l="1"/>
  <c r="G21" i="4"/>
  <c r="H16" i="4"/>
  <c r="H21" i="4"/>
  <c r="G16" i="4"/>
  <c r="I21" i="4" l="1"/>
  <c r="N9" i="3"/>
  <c r="S9" i="3" s="1"/>
  <c r="I16" i="4"/>
  <c r="J8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<sst xmlns="http://schemas.openxmlformats.org/spreadsheetml/2006/main" count="109" uniqueCount="54">
  <si>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</si>
  <si>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</si>
  <si>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</si>
  <si>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</si>
  <si>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</si>
  <si>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</si>
  <si>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</si>
  <si>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</si>
  <si>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</si>
  <si>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</si>
  <si>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</si>
  <si>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</si>
  <si>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</si>
  <si>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</si>
  <si>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</si>
  <si>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</si>
  <si>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</si>
  <si>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</si>
  <si>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</si>
  <si>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</si>
  <si>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</si>
  <si>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</si>
  <si>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</si>
  <si>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</si>
  <si>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</si>
  <si>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</si>
  <si>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</si>
  <si>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</si>
  <si>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</si>
  <si>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</si>
  <si>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</si>
  <si>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5º</t>
  </si>
  <si>
    <t>6º</t>
  </si>
  <si>
    <t>7º</t>
  </si>
  <si>
    <t>8º</t>
  </si>
  <si>
    <t>9º</t>
  </si>
  <si>
    <t>10º</t>
  </si>
  <si>
    <t>11º</t>
  </si>
  <si>
    <t>12º</t>
  </si>
  <si>
    <t xml:space="preserve">ADITIVO - </t>
  </si>
  <si>
    <t>ADITIVO ....</t>
  </si>
  <si>
    <t>TA  -  - Vigência a partir de 0</t>
  </si>
  <si>
    <t>17/08/2023 a 16/08/203</t>
  </si>
  <si>
    <t>23209.003373/2023-04</t>
  </si>
  <si>
    <t>Plataforma Montele PL 200 Capacidade 275 Kg. 2 paradas. Acesso lados opostos. Localizada no Poliesportivo.</t>
  </si>
  <si>
    <t>Plataforma Montele PL 200 Capacidade 275 Kg. 2 paradas. Acesso mesmo lado. Localizada na Biblioteca.</t>
  </si>
  <si>
    <t>Plataforma Montele PL 200 Capacidade 275 Kg. 2 paradas. Acesso lados opostos. Localizada na Assistência Estudantil.</t>
  </si>
  <si>
    <t>Plataforma Mercury MF 250 Capacidade 250 Kg. 2 paradas. Acesso mesmo lado. Hospital Veterinário.</t>
  </si>
  <si>
    <t>Elevador Montele EL 2000 Capacidade 225 Kg. 2 paradas. Acesso mesmo lado. Localizado no Núcleo de Laboratórios.</t>
  </si>
  <si>
    <t>Materiais e peças de reposição originais de 1ª linha e/ou genuínas durante a prestação dos serviços, de acordo com a demanda.</t>
  </si>
  <si>
    <t>Serv</t>
  </si>
  <si>
    <r>
      <t xml:space="preserve">
</t>
    </r>
    <r>
      <rPr>
        <b/>
        <sz val="11"/>
        <color theme="1"/>
        <rFont val="Calibri"/>
        <family val="2"/>
        <scheme val="minor"/>
      </rPr>
      <t xml:space="preserve">TOTAL </t>
    </r>
  </si>
  <si>
    <t xml:space="preserve">12
</t>
  </si>
  <si>
    <t>CONTRATO 71.2023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</si>
</sst>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8" fontId="0" fillId="0" borderId="1" xfId="1" applyNumberFormat="1" applyFon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8" fontId="0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B15" sqref="B1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53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8"/>
      <c r="J3" s="78"/>
    </row>
    <row r="4" spans="2:10" x14ac:dyDescent="0.25">
      <c r="B4" s="22" t="s">
        <v>3</v>
      </c>
      <c r="C4" s="19"/>
      <c r="D4" s="23" t="s">
        <v>42</v>
      </c>
      <c r="E4" s="19">
        <v>21660</v>
      </c>
      <c r="F4" s="20"/>
      <c r="G4" s="21"/>
      <c r="H4" s="23" t="s">
        <v>43</v>
      </c>
      <c r="I4" s="5"/>
    </row>
    <row r="5" spans="2:10" x14ac:dyDescent="0.25">
      <c r="B5" s="71"/>
      <c r="C5" s="19"/>
      <c r="D5" s="23"/>
      <c r="E5" s="19"/>
      <c r="F5" s="20"/>
      <c r="G5" s="21"/>
      <c r="H5" s="23"/>
      <c r="I5" s="5"/>
    </row>
    <row r="6" spans="2:10" x14ac:dyDescent="0.25">
      <c r="B6" s="71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9" t="s">
        <v>10</v>
      </c>
      <c r="C28" s="80"/>
      <c r="D28" s="81"/>
      <c r="E28" s="26">
        <f>SUM(E4:E27)</f>
        <v>21660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7"/>
  <sheetViews>
    <sheetView showGridLines="0" topLeftCell="A13" zoomScale="110" zoomScaleNormal="110" workbookViewId="0">
      <selection activeCell="G11" sqref="G1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2" t="str">
        <f>'Resumo do Contrato'!B3</f>
        <v>CONTRATO 71.2023</v>
      </c>
      <c r="C2" s="82"/>
      <c r="D2" s="82"/>
      <c r="E2" s="82"/>
      <c r="F2" s="82"/>
      <c r="G2" s="82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ht="60" x14ac:dyDescent="0.25">
      <c r="B4" s="77">
        <v>1</v>
      </c>
      <c r="C4" s="89" t="s">
        <v>44</v>
      </c>
      <c r="D4" s="77" t="s">
        <v>50</v>
      </c>
      <c r="E4" s="93" t="s">
        <v>52</v>
      </c>
      <c r="F4" s="93">
        <v>270</v>
      </c>
      <c r="G4" s="93">
        <v>3240</v>
      </c>
    </row>
    <row r="5" spans="2:9" ht="60" x14ac:dyDescent="0.25">
      <c r="B5" s="77">
        <v>2</v>
      </c>
      <c r="C5" s="89" t="s">
        <v>45</v>
      </c>
      <c r="D5" s="77" t="s">
        <v>50</v>
      </c>
      <c r="E5" s="89">
        <v>12</v>
      </c>
      <c r="F5" s="93">
        <v>270</v>
      </c>
      <c r="G5" s="93">
        <v>3240</v>
      </c>
    </row>
    <row r="6" spans="2:9" ht="60" x14ac:dyDescent="0.25">
      <c r="B6" s="77">
        <v>3</v>
      </c>
      <c r="C6" s="89" t="s">
        <v>46</v>
      </c>
      <c r="D6" s="77" t="s">
        <v>50</v>
      </c>
      <c r="E6" s="89">
        <v>12</v>
      </c>
      <c r="F6" s="93">
        <v>270</v>
      </c>
      <c r="G6" s="93">
        <v>3240</v>
      </c>
    </row>
    <row r="7" spans="2:9" ht="60" x14ac:dyDescent="0.25">
      <c r="B7" s="77">
        <v>4</v>
      </c>
      <c r="C7" s="89" t="s">
        <v>47</v>
      </c>
      <c r="D7" s="77" t="s">
        <v>50</v>
      </c>
      <c r="E7" s="89">
        <v>12</v>
      </c>
      <c r="F7" s="93">
        <v>270</v>
      </c>
      <c r="G7" s="93">
        <v>3240</v>
      </c>
    </row>
    <row r="8" spans="2:9" ht="60" x14ac:dyDescent="0.25">
      <c r="B8" s="77">
        <v>5</v>
      </c>
      <c r="C8" s="89" t="s">
        <v>48</v>
      </c>
      <c r="D8" s="77" t="s">
        <v>50</v>
      </c>
      <c r="E8" s="89">
        <v>12</v>
      </c>
      <c r="F8" s="93">
        <v>350</v>
      </c>
      <c r="G8" s="93">
        <v>4200</v>
      </c>
    </row>
    <row r="9" spans="2:9" ht="75" x14ac:dyDescent="0.25">
      <c r="B9" s="77">
        <v>6</v>
      </c>
      <c r="C9" s="89" t="s">
        <v>49</v>
      </c>
      <c r="D9" s="77" t="s">
        <v>22</v>
      </c>
      <c r="E9" s="77"/>
      <c r="F9" s="77"/>
      <c r="G9" s="93">
        <v>4500</v>
      </c>
    </row>
    <row r="10" spans="2:9" ht="30" customHeight="1" x14ac:dyDescent="0.25">
      <c r="B10" s="90" t="s">
        <v>51</v>
      </c>
      <c r="C10" s="91"/>
      <c r="D10" s="91"/>
      <c r="E10" s="91"/>
      <c r="F10" s="92"/>
      <c r="G10" s="94">
        <f>SUM(G4,G5,G6,G7,G8,G9)</f>
        <v>21660</v>
      </c>
    </row>
    <row r="13" spans="2:9" x14ac:dyDescent="0.25">
      <c r="B13" s="82" t="s">
        <v>41</v>
      </c>
      <c r="C13" s="82"/>
      <c r="D13" s="82"/>
      <c r="E13" s="82"/>
      <c r="F13" s="82"/>
      <c r="G13" s="82"/>
      <c r="H13" s="67" t="s">
        <v>23</v>
      </c>
      <c r="I13" s="68" t="s">
        <v>24</v>
      </c>
    </row>
    <row r="14" spans="2:9" x14ac:dyDescent="0.25">
      <c r="B14" s="59" t="s">
        <v>15</v>
      </c>
      <c r="C14" s="59" t="s">
        <v>17</v>
      </c>
      <c r="D14" s="59" t="s">
        <v>18</v>
      </c>
      <c r="E14" s="59" t="s">
        <v>19</v>
      </c>
      <c r="F14" s="59" t="s">
        <v>20</v>
      </c>
      <c r="G14" s="59" t="s">
        <v>21</v>
      </c>
      <c r="H14" s="61"/>
      <c r="I14" s="60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83" t="s">
        <v>16</v>
      </c>
      <c r="C16" s="83"/>
      <c r="D16" s="83"/>
      <c r="E16" s="83"/>
      <c r="F16" s="83"/>
      <c r="G16" s="62" t="e">
        <f>SUM(#REF!)</f>
        <v>#REF!</v>
      </c>
      <c r="H16" s="62" t="e">
        <f>SUM(#REF!)</f>
        <v>#REF!</v>
      </c>
      <c r="I16" s="62" t="e">
        <f>SUM(#REF!)</f>
        <v>#REF!</v>
      </c>
    </row>
    <row r="17" spans="2:9" x14ac:dyDescent="0.25">
      <c r="B17" s="64"/>
      <c r="C17" s="64"/>
      <c r="D17" s="64"/>
      <c r="E17" s="64"/>
      <c r="F17" s="64"/>
      <c r="G17" s="65"/>
    </row>
    <row r="19" spans="2:9" x14ac:dyDescent="0.25">
      <c r="B19" s="82"/>
      <c r="C19" s="82"/>
      <c r="D19" s="82"/>
      <c r="E19" s="82"/>
      <c r="F19" s="82"/>
      <c r="G19" s="82"/>
      <c r="H19" s="67" t="s">
        <v>23</v>
      </c>
      <c r="I19" s="68" t="s">
        <v>24</v>
      </c>
    </row>
    <row r="20" spans="2:9" x14ac:dyDescent="0.25">
      <c r="B20" s="63"/>
      <c r="C20" s="63"/>
      <c r="D20" s="63"/>
      <c r="E20" s="63"/>
      <c r="F20" s="63"/>
      <c r="G20" s="63"/>
      <c r="H20" s="69"/>
      <c r="I20" s="70"/>
    </row>
    <row r="21" spans="2:9" x14ac:dyDescent="0.25">
      <c r="B21" s="83" t="s">
        <v>16</v>
      </c>
      <c r="C21" s="83"/>
      <c r="D21" s="83"/>
      <c r="E21" s="83"/>
      <c r="F21" s="83"/>
      <c r="G21" s="62" t="e">
        <f>SUM(#REF!)</f>
        <v>#REF!</v>
      </c>
      <c r="H21" s="66" t="e">
        <f>SUM(#REF!)</f>
        <v>#REF!</v>
      </c>
      <c r="I21" s="66" t="e">
        <f>SUM(#REF!)</f>
        <v>#REF!</v>
      </c>
    </row>
    <row r="22" spans="2:9" x14ac:dyDescent="0.25">
      <c r="G22" s="58"/>
    </row>
    <row r="87" spans="10:10" x14ac:dyDescent="0.25">
      <c r="J87" s="58">
        <f>SUM(J56:J86)</f>
        <v>0</v>
      </c>
    </row>
  </sheetData>
  <mergeCells count="6">
    <mergeCell ref="B2:G2"/>
    <mergeCell ref="B19:G19"/>
    <mergeCell ref="B21:F21"/>
    <mergeCell ref="B13:G13"/>
    <mergeCell ref="B16:F16"/>
    <mergeCell ref="B10:F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D24" sqref="D2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2" t="str">
        <f>'Resumo do Contrato'!B3</f>
        <v>CONTRATO 71.2023</v>
      </c>
      <c r="C5" s="82"/>
      <c r="D5" s="82"/>
      <c r="E5" s="84"/>
      <c r="F5" s="84"/>
      <c r="G5" s="84"/>
      <c r="H5" s="84"/>
      <c r="I5" s="85" t="s">
        <v>6</v>
      </c>
      <c r="J5" s="84" t="s">
        <v>39</v>
      </c>
      <c r="K5" s="84"/>
      <c r="L5" s="84"/>
      <c r="M5" s="84"/>
      <c r="N5" s="85" t="s">
        <v>6</v>
      </c>
      <c r="O5" s="84" t="s">
        <v>40</v>
      </c>
      <c r="P5" s="84"/>
      <c r="Q5" s="84"/>
      <c r="R5" s="84"/>
      <c r="S5" s="85" t="s">
        <v>6</v>
      </c>
      <c r="T5" s="84"/>
      <c r="U5" s="84"/>
      <c r="V5" s="84"/>
      <c r="W5" s="84"/>
      <c r="X5" s="85" t="s">
        <v>6</v>
      </c>
      <c r="Y5" s="84"/>
      <c r="Z5" s="84"/>
      <c r="AA5" s="84"/>
      <c r="AB5" s="84"/>
      <c r="AC5" s="85" t="s">
        <v>6</v>
      </c>
      <c r="AD5" s="84"/>
      <c r="AE5" s="84"/>
      <c r="AF5" s="84"/>
      <c r="AG5" s="84"/>
      <c r="AH5" s="85" t="s">
        <v>6</v>
      </c>
    </row>
    <row r="6" spans="2:34" s="35" customFormat="1" x14ac:dyDescent="0.25">
      <c r="B6" s="87" t="str">
        <f>'Resumo do Contrato'!D4</f>
        <v>17/08/2023 a 16/08/203</v>
      </c>
      <c r="C6" s="87"/>
      <c r="D6" s="87"/>
      <c r="E6" s="84"/>
      <c r="F6" s="84"/>
      <c r="G6" s="84"/>
      <c r="H6" s="84"/>
      <c r="I6" s="85"/>
      <c r="J6" s="84"/>
      <c r="K6" s="84"/>
      <c r="L6" s="84"/>
      <c r="M6" s="84"/>
      <c r="N6" s="85"/>
      <c r="O6" s="84"/>
      <c r="P6" s="84"/>
      <c r="Q6" s="84"/>
      <c r="R6" s="84"/>
      <c r="S6" s="85"/>
      <c r="T6" s="84"/>
      <c r="U6" s="84"/>
      <c r="V6" s="84"/>
      <c r="W6" s="84"/>
      <c r="X6" s="85"/>
      <c r="Y6" s="84"/>
      <c r="Z6" s="84"/>
      <c r="AA6" s="84"/>
      <c r="AB6" s="84"/>
      <c r="AC6" s="85"/>
      <c r="AD6" s="84"/>
      <c r="AE6" s="84"/>
      <c r="AF6" s="84"/>
      <c r="AG6" s="84"/>
      <c r="AH6" s="85"/>
    </row>
    <row r="7" spans="2:34" s="35" customFormat="1" x14ac:dyDescent="0.25">
      <c r="B7" s="82"/>
      <c r="C7" s="82"/>
      <c r="D7" s="82"/>
      <c r="E7" s="84"/>
      <c r="F7" s="84"/>
      <c r="G7" s="84"/>
      <c r="H7" s="84"/>
      <c r="I7" s="85"/>
      <c r="J7" s="84"/>
      <c r="K7" s="84"/>
      <c r="L7" s="84"/>
      <c r="M7" s="84"/>
      <c r="N7" s="85"/>
      <c r="O7" s="84"/>
      <c r="P7" s="84"/>
      <c r="Q7" s="84"/>
      <c r="R7" s="84"/>
      <c r="S7" s="85"/>
      <c r="T7" s="84"/>
      <c r="U7" s="84"/>
      <c r="V7" s="84"/>
      <c r="W7" s="84"/>
      <c r="X7" s="85"/>
      <c r="Y7" s="84"/>
      <c r="Z7" s="84"/>
      <c r="AA7" s="84"/>
      <c r="AB7" s="84"/>
      <c r="AC7" s="85"/>
      <c r="AD7" s="84"/>
      <c r="AE7" s="84"/>
      <c r="AF7" s="84"/>
      <c r="AG7" s="84"/>
      <c r="AH7" s="85"/>
    </row>
    <row r="8" spans="2:34" s="36" customFormat="1" ht="30" x14ac:dyDescent="0.25">
      <c r="B8" s="88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24</v>
      </c>
      <c r="H8" s="38" t="s">
        <v>5</v>
      </c>
      <c r="I8" s="85"/>
      <c r="J8" s="37" t="s">
        <v>11</v>
      </c>
      <c r="K8" s="37" t="s">
        <v>12</v>
      </c>
      <c r="L8" s="37" t="s">
        <v>24</v>
      </c>
      <c r="M8" s="38" t="s">
        <v>5</v>
      </c>
      <c r="N8" s="85"/>
      <c r="O8" s="37" t="s">
        <v>11</v>
      </c>
      <c r="P8" s="37" t="s">
        <v>12</v>
      </c>
      <c r="Q8" s="37" t="s">
        <v>24</v>
      </c>
      <c r="R8" s="38" t="s">
        <v>5</v>
      </c>
      <c r="S8" s="85"/>
      <c r="T8" s="37"/>
      <c r="U8" s="37"/>
      <c r="V8" s="37"/>
      <c r="W8" s="38"/>
      <c r="X8" s="85"/>
      <c r="Y8" s="37"/>
      <c r="Z8" s="37"/>
      <c r="AA8" s="37"/>
      <c r="AB8" s="38"/>
      <c r="AC8" s="85"/>
      <c r="AD8" s="37"/>
      <c r="AE8" s="37"/>
      <c r="AF8" s="37"/>
      <c r="AG8" s="38"/>
      <c r="AH8" s="85"/>
    </row>
    <row r="9" spans="2:34" s="35" customFormat="1" x14ac:dyDescent="0.25">
      <c r="B9" s="88"/>
      <c r="C9" s="39">
        <f>D9/12</f>
        <v>1805</v>
      </c>
      <c r="D9" s="76">
        <v>21660</v>
      </c>
      <c r="E9" s="40"/>
      <c r="F9" s="40"/>
      <c r="G9" s="40"/>
      <c r="H9" s="41"/>
      <c r="I9" s="42">
        <f>H9+D9</f>
        <v>21660</v>
      </c>
      <c r="J9" s="40"/>
      <c r="K9" s="40"/>
      <c r="L9" s="40">
        <f>K9-F9</f>
        <v>0</v>
      </c>
      <c r="M9" s="41"/>
      <c r="N9" s="42">
        <f>M9+I9</f>
        <v>21660</v>
      </c>
      <c r="O9" s="40"/>
      <c r="P9" s="40"/>
      <c r="Q9" s="40">
        <f>P9-K9</f>
        <v>0</v>
      </c>
      <c r="R9" s="41"/>
      <c r="S9" s="42">
        <f>R9+N9</f>
        <v>21660</v>
      </c>
      <c r="T9" s="40"/>
      <c r="U9" s="40"/>
      <c r="V9" s="40"/>
      <c r="W9" s="41"/>
      <c r="X9" s="42">
        <f>W9+S9</f>
        <v>21660</v>
      </c>
      <c r="Y9" s="40"/>
      <c r="Z9" s="40"/>
      <c r="AA9" s="40"/>
      <c r="AB9" s="41"/>
      <c r="AC9" s="42">
        <f>AB9+X9</f>
        <v>21660</v>
      </c>
      <c r="AD9" s="40"/>
      <c r="AE9" s="40"/>
      <c r="AF9" s="40"/>
      <c r="AG9" s="41"/>
      <c r="AH9" s="42">
        <f>AG9+AC9</f>
        <v>21660</v>
      </c>
    </row>
    <row r="10" spans="2:34" s="35" customFormat="1" x14ac:dyDescent="0.25">
      <c r="B10" s="86" t="s">
        <v>13</v>
      </c>
      <c r="C10" s="86"/>
      <c r="D10" s="43"/>
      <c r="E10" s="86" t="s">
        <v>13</v>
      </c>
      <c r="F10" s="86"/>
      <c r="G10" s="44"/>
      <c r="H10" s="45"/>
      <c r="I10" s="45"/>
      <c r="J10" s="86" t="s">
        <v>13</v>
      </c>
      <c r="K10" s="86"/>
      <c r="L10" s="57"/>
      <c r="M10" s="45"/>
      <c r="N10" s="45"/>
      <c r="O10" s="86" t="s">
        <v>13</v>
      </c>
      <c r="P10" s="86"/>
      <c r="Q10" s="57"/>
      <c r="R10" s="45"/>
      <c r="S10" s="45"/>
      <c r="T10" s="86"/>
      <c r="U10" s="86"/>
      <c r="V10" s="57"/>
      <c r="W10" s="45"/>
      <c r="X10" s="45"/>
      <c r="Y10" s="86"/>
      <c r="Z10" s="86"/>
      <c r="AA10" s="57"/>
      <c r="AB10" s="45"/>
      <c r="AC10" s="45"/>
      <c r="AD10" s="86"/>
      <c r="AE10" s="86"/>
      <c r="AF10" s="57"/>
      <c r="AG10" s="45"/>
      <c r="AH10" s="45"/>
    </row>
    <row r="11" spans="2:34" s="46" customFormat="1" x14ac:dyDescent="0.25">
      <c r="B11" s="49" t="s">
        <v>29</v>
      </c>
      <c r="C11" s="47" t="s">
        <v>30</v>
      </c>
      <c r="D11" s="48"/>
      <c r="E11" s="49" t="s">
        <v>29</v>
      </c>
      <c r="F11" s="50" t="s">
        <v>14</v>
      </c>
      <c r="G11" s="50" t="s">
        <v>30</v>
      </c>
      <c r="H11" s="51"/>
      <c r="I11" s="45"/>
      <c r="J11" s="49" t="s">
        <v>29</v>
      </c>
      <c r="K11" s="50" t="s">
        <v>14</v>
      </c>
      <c r="L11" s="50" t="s">
        <v>30</v>
      </c>
      <c r="M11" s="51"/>
      <c r="N11" s="45"/>
      <c r="O11" s="49" t="s">
        <v>29</v>
      </c>
      <c r="P11" s="50" t="s">
        <v>14</v>
      </c>
      <c r="Q11" s="50" t="s">
        <v>30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25</v>
      </c>
      <c r="C12" s="53">
        <v>1805</v>
      </c>
      <c r="E12" s="52" t="s">
        <v>25</v>
      </c>
      <c r="F12" s="55">
        <f>(G9/365)*217</f>
        <v>0</v>
      </c>
      <c r="G12" s="55"/>
      <c r="H12" s="56"/>
      <c r="I12" s="45"/>
      <c r="J12" s="52" t="s">
        <v>26</v>
      </c>
      <c r="K12" s="55">
        <f>(L9/360)*148</f>
        <v>0</v>
      </c>
      <c r="L12" s="55"/>
      <c r="M12" s="56"/>
      <c r="N12" s="45"/>
      <c r="O12" s="52" t="s">
        <v>27</v>
      </c>
      <c r="P12" s="55">
        <f>(Q9/360)*148</f>
        <v>0</v>
      </c>
      <c r="Q12" s="55"/>
      <c r="R12" s="56"/>
      <c r="S12" s="45"/>
      <c r="T12" s="52"/>
      <c r="U12" s="55"/>
      <c r="V12" s="55"/>
      <c r="W12" s="56"/>
      <c r="X12" s="45"/>
      <c r="Y12" s="52" t="s">
        <v>27</v>
      </c>
      <c r="Z12" s="55">
        <f>(AA9/365)*269</f>
        <v>0</v>
      </c>
      <c r="AA12" s="55">
        <f>Z12+V12</f>
        <v>0</v>
      </c>
      <c r="AB12" s="56"/>
      <c r="AC12" s="45"/>
      <c r="AD12" s="52" t="s">
        <v>28</v>
      </c>
      <c r="AE12" s="55"/>
      <c r="AF12" s="55"/>
      <c r="AG12" s="56"/>
      <c r="AH12" s="45"/>
    </row>
    <row r="13" spans="2:34" s="35" customFormat="1" x14ac:dyDescent="0.25">
      <c r="B13" s="52" t="s">
        <v>26</v>
      </c>
      <c r="C13" s="53">
        <v>1805</v>
      </c>
      <c r="E13" s="54" t="s">
        <v>26</v>
      </c>
      <c r="F13" s="55"/>
      <c r="G13" s="55"/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 t="s">
        <v>27</v>
      </c>
      <c r="C14" s="53">
        <v>1805</v>
      </c>
      <c r="E14" s="54" t="s">
        <v>27</v>
      </c>
      <c r="F14" s="55"/>
      <c r="G14" s="55"/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 t="s">
        <v>28</v>
      </c>
      <c r="C15" s="53">
        <v>1805</v>
      </c>
      <c r="E15" s="54" t="s">
        <v>28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31</v>
      </c>
      <c r="C16" s="53">
        <v>1805</v>
      </c>
      <c r="E16" s="54" t="s">
        <v>31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32</v>
      </c>
      <c r="C17" s="53">
        <v>1805</v>
      </c>
      <c r="E17" s="54" t="s">
        <v>32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33</v>
      </c>
      <c r="C18" s="53">
        <v>1805</v>
      </c>
      <c r="E18" s="54" t="s">
        <v>33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34</v>
      </c>
      <c r="C19" s="53">
        <v>1805</v>
      </c>
      <c r="E19" s="54" t="s">
        <v>34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35</v>
      </c>
      <c r="C20" s="53">
        <v>1805</v>
      </c>
      <c r="E20" s="54" t="s">
        <v>35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36</v>
      </c>
      <c r="C21" s="53">
        <v>1805</v>
      </c>
      <c r="E21" s="54" t="s">
        <v>36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37</v>
      </c>
      <c r="C22" s="53">
        <v>1805</v>
      </c>
      <c r="E22" s="54" t="s">
        <v>37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38</v>
      </c>
      <c r="C23" s="53">
        <v>1805</v>
      </c>
      <c r="E23" s="54" t="s">
        <v>38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2023-09-05T13:53:30Z</dcterms:modified>
</cp:coreProperties>
</file>