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23493846-0DFB-4209-ADCD-9B2571EB0FCC}" xr6:coauthVersionLast="36" xr6:coauthVersionMax="36" xr10:uidLastSave="{00000000-0000-0000-0000-000000000000}"/>
  <bookViews>
    <workbookView xWindow="0" yWindow="0" windowWidth="28800" windowHeight="1089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C12" i="3" l="1"/>
  <c r="D9" i="3"/>
  <c r="C13" i="3" l="1"/>
  <c r="G4" i="4" l="1"/>
  <c r="G6" i="4" s="1"/>
  <c r="B2" i="4" l="1"/>
  <c r="J137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<sst xmlns="http://schemas.openxmlformats.org/spreadsheetml/2006/main" count="26" uniqueCount="25">
  <si>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</si>
  <si>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</si>
  <si>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</si>
  <si>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</si>
  <si>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</si>
  <si>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</si>
  <si>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</si>
  <si>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</si>
  <si>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</si>
  <si>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</si>
  <si>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</si>
  <si>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</si>
  <si>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</si>
  <si>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</si>
  <si>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</si>
  <si>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</si>
  <si>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</si>
  <si>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</si>
  <si>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</si>
  <si>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</si>
  <si>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</si>
  <si>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CONTRATO 031.2022</t>
  </si>
  <si>
    <t>23208.002290/2022-19</t>
  </si>
  <si>
    <t>20/06/2022 A 19/06/2023</t>
  </si>
  <si>
    <t>Contratação de  empresa especializada para prestar serviços de locação de mão-de-obra  Nível Superior Especializado para atendimento a pessoas com deficiência (PCD), nos termos da legislação, matriculados regularmente em cursos técnicos de nível médio e em cursos de nível superior no âmbito do IFMG CAMPUS GOVERNADOR VALADARES​​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</si>
</sst>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showGridLines="0" workbookViewId="0">
      <selection activeCell="C11" sqref="C11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21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8"/>
      <c r="J3" s="58"/>
    </row>
    <row r="4" spans="2:10" x14ac:dyDescent="0.25">
      <c r="B4" s="22" t="s">
        <v>3</v>
      </c>
      <c r="C4" s="19"/>
      <c r="D4" s="23" t="s">
        <v>23</v>
      </c>
      <c r="E4" s="19">
        <v>54584.52</v>
      </c>
      <c r="F4" s="20"/>
      <c r="G4" s="21"/>
      <c r="H4" s="23" t="s">
        <v>22</v>
      </c>
      <c r="I4" s="5"/>
    </row>
    <row r="5" spans="2:10" x14ac:dyDescent="0.25">
      <c r="B5" s="46"/>
      <c r="C5" s="19"/>
      <c r="D5" s="23"/>
      <c r="E5" s="19"/>
      <c r="F5" s="20"/>
      <c r="G5" s="21"/>
      <c r="H5" s="23"/>
      <c r="I5" s="5"/>
    </row>
    <row r="6" spans="2:10" x14ac:dyDescent="0.25">
      <c r="B6" s="2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46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23"/>
      <c r="E15" s="19"/>
      <c r="F15" s="20"/>
      <c r="G15" s="21"/>
      <c r="H15" s="24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16"/>
      <c r="C26" s="17"/>
      <c r="D26" s="18"/>
      <c r="E26" s="19"/>
      <c r="F26" s="20"/>
      <c r="G26" s="21"/>
      <c r="H26" s="18"/>
      <c r="I26" s="5"/>
      <c r="J26" s="6"/>
    </row>
    <row r="27" spans="2:10" x14ac:dyDescent="0.25">
      <c r="B27" s="59" t="s">
        <v>8</v>
      </c>
      <c r="C27" s="60"/>
      <c r="D27" s="61"/>
      <c r="E27" s="26">
        <f>SUM(E4:E26)</f>
        <v>54584.52</v>
      </c>
      <c r="F27" s="27">
        <f>SUM(F4:F26)</f>
        <v>0</v>
      </c>
      <c r="G27" s="28">
        <f>SUM(G4:G26)</f>
        <v>0</v>
      </c>
      <c r="H27" s="25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3:C1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7">
    <cfRule type="containsText" dxfId="7" priority="7" operator="containsText" text="acréscimo">
      <formula>NOT(ISERROR(SEARCH("acréscimo",C17)))</formula>
    </cfRule>
    <cfRule type="containsText" dxfId="6" priority="8" operator="containsText" text="supressão">
      <formula>NOT(ISERROR(SEARCH("supressão",C17)))</formula>
    </cfRule>
  </conditionalFormatting>
  <conditionalFormatting sqref="C21">
    <cfRule type="containsText" dxfId="5" priority="5" operator="containsText" text="acréscimo">
      <formula>NOT(ISERROR(SEARCH("acréscimo",C21)))</formula>
    </cfRule>
    <cfRule type="containsText" dxfId="4" priority="6" operator="containsText" text="supressão">
      <formula>NOT(ISERROR(SEARCH("supressão",C21)))</formula>
    </cfRule>
  </conditionalFormatting>
  <conditionalFormatting sqref="C22">
    <cfRule type="containsText" dxfId="3" priority="3" operator="containsText" text="acréscimo">
      <formula>NOT(ISERROR(SEARCH("acréscimo",C22)))</formula>
    </cfRule>
    <cfRule type="containsText" dxfId="2" priority="4" operator="containsText" text="supressão">
      <formula>NOT(ISERROR(SEARCH("supressão",C22)))</formula>
    </cfRule>
  </conditionalFormatting>
  <conditionalFormatting sqref="C23:C26">
    <cfRule type="containsText" dxfId="1" priority="1" operator="containsText" text="acréscimo">
      <formula>NOT(ISERROR(SEARCH("acréscimo",C23)))</formula>
    </cfRule>
    <cfRule type="containsText" dxfId="0" priority="2" operator="containsText" text="supressão">
      <formula>NOT(ISERROR(SEARCH("supressão",C23)))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37"/>
  <sheetViews>
    <sheetView showGridLines="0" zoomScale="110" zoomScaleNormal="110" workbookViewId="0">
      <selection activeCell="F19" sqref="F19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</cols>
  <sheetData>
    <row r="2" spans="2:8" x14ac:dyDescent="0.25">
      <c r="B2" s="62" t="str">
        <f>'Resumo do Contrato'!B3</f>
        <v>CONTRATO 031.2022</v>
      </c>
      <c r="C2" s="62"/>
      <c r="D2" s="62"/>
      <c r="E2" s="62"/>
      <c r="F2" s="62"/>
      <c r="G2" s="62"/>
    </row>
    <row r="3" spans="2:8" x14ac:dyDescent="0.25">
      <c r="B3" s="45" t="s">
        <v>10</v>
      </c>
      <c r="C3" s="45" t="s">
        <v>20</v>
      </c>
      <c r="D3" s="45" t="s">
        <v>12</v>
      </c>
      <c r="E3" s="45" t="s">
        <v>13</v>
      </c>
      <c r="F3" s="45" t="s">
        <v>14</v>
      </c>
      <c r="G3" s="45" t="s">
        <v>15</v>
      </c>
    </row>
    <row r="4" spans="2:8" ht="105" x14ac:dyDescent="0.25">
      <c r="B4" s="49">
        <v>1</v>
      </c>
      <c r="C4" s="54" t="s">
        <v>24</v>
      </c>
      <c r="D4" s="51" t="s">
        <v>16</v>
      </c>
      <c r="E4" s="51">
        <v>1</v>
      </c>
      <c r="F4" s="52">
        <v>54584.52</v>
      </c>
      <c r="G4" s="52">
        <f>E4*F4</f>
        <v>54584.52</v>
      </c>
    </row>
    <row r="5" spans="2:8" x14ac:dyDescent="0.25">
      <c r="B5" s="50"/>
      <c r="C5" s="54"/>
      <c r="D5" s="51"/>
      <c r="E5" s="51"/>
      <c r="F5" s="52"/>
      <c r="G5" s="52"/>
    </row>
    <row r="6" spans="2:8" x14ac:dyDescent="0.25">
      <c r="B6" s="63" t="s">
        <v>11</v>
      </c>
      <c r="C6" s="63"/>
      <c r="D6" s="63"/>
      <c r="E6" s="63"/>
      <c r="F6" s="63"/>
      <c r="G6" s="53">
        <f>SUM(G4:G4)</f>
        <v>54584.52</v>
      </c>
    </row>
    <row r="7" spans="2:8" x14ac:dyDescent="0.25">
      <c r="G7" s="44"/>
    </row>
    <row r="8" spans="2:8" x14ac:dyDescent="0.25">
      <c r="C8" s="44"/>
      <c r="H8"/>
    </row>
    <row r="9" spans="2:8" x14ac:dyDescent="0.25">
      <c r="C9" s="44"/>
      <c r="H9"/>
    </row>
    <row r="137" spans="10:10" x14ac:dyDescent="0.25">
      <c r="J137" s="44">
        <f>SUM(J106:J136)</f>
        <v>0</v>
      </c>
    </row>
  </sheetData>
  <mergeCells count="2">
    <mergeCell ref="B2:G2"/>
    <mergeCell ref="B6:F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3"/>
  <sheetViews>
    <sheetView showGridLines="0" tabSelected="1" zoomScale="85" zoomScaleNormal="85" workbookViewId="0">
      <selection activeCell="C13" sqref="C1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9.140625" style="33" customWidth="1"/>
    <col min="6" max="16384" width="9.140625" style="33"/>
  </cols>
  <sheetData>
    <row r="1" spans="2:4" s="47" customFormat="1" x14ac:dyDescent="0.25"/>
    <row r="2" spans="2:4" s="47" customFormat="1" x14ac:dyDescent="0.25"/>
    <row r="3" spans="2:4" s="48" customFormat="1" x14ac:dyDescent="0.25"/>
    <row r="4" spans="2:4" s="48" customFormat="1" x14ac:dyDescent="0.25"/>
    <row r="5" spans="2:4" s="34" customFormat="1" x14ac:dyDescent="0.25">
      <c r="B5" s="62" t="str">
        <f>'Resumo do Contrato'!B3</f>
        <v>CONTRATO 031.2022</v>
      </c>
      <c r="C5" s="62"/>
      <c r="D5" s="62"/>
    </row>
    <row r="6" spans="2:4" s="34" customFormat="1" x14ac:dyDescent="0.25">
      <c r="B6" s="65" t="str">
        <f>'Resumo do Contrato'!D4</f>
        <v>20/06/2022 A 19/06/2023</v>
      </c>
      <c r="C6" s="65"/>
      <c r="D6" s="65"/>
    </row>
    <row r="7" spans="2:4" s="34" customFormat="1" x14ac:dyDescent="0.25">
      <c r="B7" s="62"/>
      <c r="C7" s="62"/>
      <c r="D7" s="62"/>
    </row>
    <row r="8" spans="2:4" s="35" customFormat="1" x14ac:dyDescent="0.25">
      <c r="B8" s="66"/>
      <c r="C8" s="36" t="s">
        <v>5</v>
      </c>
      <c r="D8" s="36" t="s">
        <v>0</v>
      </c>
    </row>
    <row r="9" spans="2:4" s="34" customFormat="1" x14ac:dyDescent="0.25">
      <c r="B9" s="66"/>
      <c r="C9" s="37">
        <v>4518.71</v>
      </c>
      <c r="D9" s="55">
        <f>C9*12</f>
        <v>54224.520000000004</v>
      </c>
    </row>
    <row r="10" spans="2:4" s="34" customFormat="1" x14ac:dyDescent="0.25">
      <c r="B10" s="64" t="s">
        <v>9</v>
      </c>
      <c r="C10" s="64"/>
      <c r="D10" s="38"/>
    </row>
    <row r="11" spans="2:4" s="39" customFormat="1" x14ac:dyDescent="0.25">
      <c r="B11" s="42" t="s">
        <v>18</v>
      </c>
      <c r="C11" s="40" t="s">
        <v>19</v>
      </c>
      <c r="D11" s="41"/>
    </row>
    <row r="12" spans="2:4" s="34" customFormat="1" x14ac:dyDescent="0.25">
      <c r="B12" s="43" t="s">
        <v>17</v>
      </c>
      <c r="C12" s="56">
        <f>D9</f>
        <v>54224.520000000004</v>
      </c>
    </row>
    <row r="13" spans="2:4" x14ac:dyDescent="0.25">
      <c r="C13" s="57">
        <f>SUM(C12:C12)</f>
        <v>54224.520000000004</v>
      </c>
    </row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 Christian Silva Caldas</cp:lastModifiedBy>
  <dcterms:created xsi:type="dcterms:W3CDTF">2018-03-05T11:36:05Z</dcterms:created>
  <dcterms:modified xsi:type="dcterms:W3CDTF">2022-06-28T10:49:28Z</dcterms:modified>
</cp:coreProperties>
</file>