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X9" i="3" l="1"/>
  <c r="S9" i="3"/>
  <c r="I9" i="3"/>
  <c r="N9" i="3"/>
  <c r="L9" i="3"/>
  <c r="V21" i="3"/>
  <c r="V20" i="3"/>
  <c r="V17" i="3"/>
  <c r="V16" i="3"/>
  <c r="V13" i="3"/>
  <c r="V9" i="3"/>
  <c r="T9" i="3"/>
  <c r="V12" i="3" s="1"/>
  <c r="Q9" i="3"/>
  <c r="O9" i="3"/>
  <c r="G9" i="3"/>
  <c r="J9" i="3"/>
  <c r="E9" i="3"/>
  <c r="C9" i="3"/>
  <c r="F4" i="4"/>
  <c r="V14" i="3" l="1"/>
  <c r="V18" i="3"/>
  <c r="V22" i="3"/>
  <c r="V15" i="3"/>
  <c r="V19" i="3"/>
  <c r="V23" i="3"/>
  <c r="G5" i="4"/>
  <c r="B2" i="4" l="1"/>
  <c r="J143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<sst xmlns="http://schemas.openxmlformats.org/spreadsheetml/2006/main" count="120" uniqueCount="75">
  <si>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</si>
  <si>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</si>
  <si>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</si>
  <si>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</si>
  <si>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</si>
  <si>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</si>
  <si>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</si>
  <si>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</si>
  <si>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</si>
  <si>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</si>
  <si>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</si>
  <si>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</si>
  <si>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</si>
  <si>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</si>
  <si>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</si>
  <si>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</si>
  <si>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</si>
  <si>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</si>
  <si>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</si>
  <si>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</si>
  <si>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</si>
  <si>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</si>
  <si>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</si>
  <si>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</si>
  <si>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</si>
  <si>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</si>
  <si>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</si>
  <si>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</si>
  <si>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</si>
  <si>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</si>
  <si>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</si>
  <si>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</si>
  <si>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</si>
  <si>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</si>
  <si>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</si>
  <si>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</si>
  <si>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</si>
  <si>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</si>
  <si>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 xml:space="preserve">DESCRIÇÃO </t>
  </si>
  <si>
    <t>Termo Aditivo 01/2019</t>
  </si>
  <si>
    <t>Prorrogação</t>
  </si>
  <si>
    <t>Termo Aditivo 02/2020</t>
  </si>
  <si>
    <t>Meses</t>
  </si>
  <si>
    <t>ADITIVO 01/2019 - PRORROGAÇÃO</t>
  </si>
  <si>
    <t>Período</t>
  </si>
  <si>
    <t>ADITIVO 02/2020 - PRORROGAÇÃO</t>
  </si>
  <si>
    <t>CONTRATO 01/2018.SJR</t>
  </si>
  <si>
    <t>23214.003186/2018-86</t>
  </si>
  <si>
    <t>15/03/2018 à 14/03/2019</t>
  </si>
  <si>
    <t>15/03/2019 à 14/03/2020</t>
  </si>
  <si>
    <t>Serviço de Telefonia Fixa Comutada (STFC)(fixo-fixo e fixo-móvel), local, nacional e internacional.</t>
  </si>
  <si>
    <t>23214.002568/2019-73</t>
  </si>
  <si>
    <t>Reajuste</t>
  </si>
  <si>
    <t>Apostilamento 01/2019</t>
  </si>
  <si>
    <t>Apostilamento 02/2020</t>
  </si>
  <si>
    <t>APOSTILAMENTO 01/2019 - REAJUSTE</t>
  </si>
  <si>
    <t>23214.000141/2019-31</t>
  </si>
  <si>
    <t>Incluído no Apostilamento 01/2019 de reajuste</t>
  </si>
  <si>
    <t>Incluído no Apostilamento 02/2020 de reajuste</t>
  </si>
  <si>
    <t>APOSTILAMENTO 02/2020 - REAJUSTE</t>
  </si>
  <si>
    <t>23214.000089/2020-56</t>
  </si>
  <si>
    <t>15/03/2020 à 14/04/2020</t>
  </si>
  <si>
    <t>15/03/2020 à 14/03/2021</t>
  </si>
  <si>
    <t>15/01/2021 à 14/02/2021</t>
  </si>
  <si>
    <t>15/02/2021 à 14/03/2021</t>
  </si>
  <si>
    <t>15/12/2020 à 14/01/2021</t>
  </si>
  <si>
    <t>15/04/2020 à 14/05/2020</t>
  </si>
  <si>
    <t>15/05/2020 à 14/06/2020</t>
  </si>
  <si>
    <t>15/06/2020 à 14/07/2020</t>
  </si>
  <si>
    <t>15/07/2020 à 14/08/2020</t>
  </si>
  <si>
    <t>15/08/2020 à 14/09/2020</t>
  </si>
  <si>
    <t>15/09/2020 à 14/10/2020</t>
  </si>
  <si>
    <t>15/10/2020 à 14/11/2020</t>
  </si>
  <si>
    <t>15/11/2020 à 14/12/2020</t>
  </si>
  <si>
    <t>23214.000388/2018-60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</si>
</sst>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7" fontId="3" fillId="0" borderId="1" xfId="1" applyNumberFormat="1" applyFont="1" applyBorder="1" applyAlignment="1">
      <alignment vertical="center"/>
    </xf>
    <xf numFmtId="7" fontId="5" fillId="2" borderId="1" xfId="1" applyNumberFormat="1" applyFont="1" applyFill="1" applyBorder="1" applyAlignment="1">
      <alignment vertical="center"/>
    </xf>
    <xf numFmtId="10" fontId="11" fillId="2" borderId="1" xfId="2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>
      <alignment vertical="center"/>
    </xf>
    <xf numFmtId="0" fontId="10" fillId="7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7" fontId="3" fillId="0" borderId="10" xfId="1" applyNumberFormat="1" applyFont="1" applyBorder="1" applyAlignment="1">
      <alignment vertical="center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0" fillId="0" borderId="14" xfId="1" applyFont="1" applyFill="1" applyBorder="1" applyAlignment="1">
      <alignment horizontal="center" vertical="center"/>
    </xf>
    <xf numFmtId="7" fontId="3" fillId="0" borderId="15" xfId="1" applyNumberFormat="1" applyFont="1" applyBorder="1" applyAlignment="1">
      <alignment vertic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/>
    </xf>
    <xf numFmtId="44" fontId="0" fillId="0" borderId="15" xfId="0" applyNumberFormat="1" applyBorder="1"/>
    <xf numFmtId="7" fontId="3" fillId="6" borderId="10" xfId="1" applyNumberFormat="1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164" fontId="9" fillId="4" borderId="3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0" fontId="0" fillId="0" borderId="1" xfId="0" applyFill="1" applyBorder="1"/>
    <xf numFmtId="7" fontId="3" fillId="0" borderId="9" xfId="1" applyNumberFormat="1" applyFont="1" applyBorder="1" applyAlignment="1">
      <alignment vertical="center"/>
    </xf>
    <xf numFmtId="0" fontId="10" fillId="7" borderId="10" xfId="0" applyFont="1" applyFill="1" applyBorder="1" applyAlignment="1">
      <alignment horizontal="center"/>
    </xf>
    <xf numFmtId="164" fontId="9" fillId="0" borderId="10" xfId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/>
    </xf>
    <xf numFmtId="0" fontId="0" fillId="0" borderId="15" xfId="0" applyFill="1" applyBorder="1"/>
    <xf numFmtId="7" fontId="0" fillId="0" borderId="1" xfId="0" applyNumberFormat="1" applyFill="1" applyBorder="1"/>
    <xf numFmtId="7" fontId="0" fillId="0" borderId="15" xfId="0" applyNumberFormat="1" applyFill="1" applyBorder="1"/>
    <xf numFmtId="7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164" fontId="0" fillId="0" borderId="17" xfId="1" applyFont="1" applyFill="1" applyBorder="1" applyAlignment="1">
      <alignment horizontal="center" vertical="center"/>
    </xf>
    <xf numFmtId="164" fontId="0" fillId="0" borderId="18" xfId="1" applyFont="1" applyFill="1" applyBorder="1" applyAlignment="1">
      <alignment horizontal="center" vertical="center"/>
    </xf>
    <xf numFmtId="164" fontId="0" fillId="0" borderId="19" xfId="1" applyFont="1" applyFill="1" applyBorder="1" applyAlignment="1">
      <alignment horizontal="center" vertical="center"/>
    </xf>
    <xf numFmtId="7" fontId="3" fillId="6" borderId="1" xfId="1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showGridLines="0" workbookViewId="0">
      <selection activeCell="E13" sqref="E13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46</v>
      </c>
      <c r="C3" s="23" t="s">
        <v>8</v>
      </c>
      <c r="D3" s="23" t="s">
        <v>9</v>
      </c>
      <c r="E3" s="23" t="s">
        <v>0</v>
      </c>
      <c r="F3" s="24" t="s">
        <v>1</v>
      </c>
      <c r="G3" s="25" t="s">
        <v>2</v>
      </c>
      <c r="H3" s="23" t="s">
        <v>4</v>
      </c>
      <c r="I3" s="44"/>
      <c r="J3" s="44"/>
    </row>
    <row r="4" spans="2:10" x14ac:dyDescent="0.25">
      <c r="B4" s="20" t="s">
        <v>3</v>
      </c>
      <c r="C4" s="19"/>
      <c r="D4" t="s">
        <v>48</v>
      </c>
      <c r="E4" s="52">
        <v>35337.120000000003</v>
      </c>
      <c r="F4" s="52"/>
      <c r="G4" s="52"/>
      <c r="H4" s="39" t="s">
        <v>74</v>
      </c>
      <c r="I4" s="5"/>
    </row>
    <row r="5" spans="2:10" x14ac:dyDescent="0.25">
      <c r="B5" s="40" t="s">
        <v>39</v>
      </c>
      <c r="C5" s="19" t="s">
        <v>40</v>
      </c>
      <c r="D5" s="18" t="s">
        <v>49</v>
      </c>
      <c r="E5" s="52"/>
      <c r="F5" s="52"/>
      <c r="G5" s="52"/>
      <c r="H5" s="39" t="s">
        <v>47</v>
      </c>
      <c r="I5" s="5"/>
    </row>
    <row r="6" spans="2:10" x14ac:dyDescent="0.25">
      <c r="B6" s="40" t="s">
        <v>53</v>
      </c>
      <c r="C6" s="19" t="s">
        <v>52</v>
      </c>
      <c r="D6" s="18" t="s">
        <v>49</v>
      </c>
      <c r="E6" s="52">
        <v>37252.39</v>
      </c>
      <c r="F6" s="52"/>
      <c r="G6" s="52"/>
      <c r="H6" s="39" t="s">
        <v>56</v>
      </c>
      <c r="I6" s="5"/>
    </row>
    <row r="7" spans="2:10" x14ac:dyDescent="0.25">
      <c r="B7" s="40" t="s">
        <v>41</v>
      </c>
      <c r="C7" s="19" t="s">
        <v>40</v>
      </c>
      <c r="D7" s="21" t="s">
        <v>62</v>
      </c>
      <c r="E7" s="52"/>
      <c r="F7" s="52"/>
      <c r="G7" s="52"/>
      <c r="H7" s="108" t="s">
        <v>51</v>
      </c>
      <c r="I7" s="5"/>
    </row>
    <row r="8" spans="2:10" x14ac:dyDescent="0.25">
      <c r="B8" s="40" t="s">
        <v>54</v>
      </c>
      <c r="C8" s="19" t="s">
        <v>52</v>
      </c>
      <c r="D8" s="21" t="s">
        <v>62</v>
      </c>
      <c r="E8" s="52">
        <v>38897.379999999997</v>
      </c>
      <c r="F8" s="52"/>
      <c r="G8" s="52"/>
      <c r="H8" s="39" t="s">
        <v>60</v>
      </c>
      <c r="I8" s="5"/>
    </row>
    <row r="9" spans="2:10" x14ac:dyDescent="0.25">
      <c r="B9" s="20"/>
      <c r="C9" s="17"/>
      <c r="D9" s="18"/>
      <c r="E9" s="52"/>
      <c r="F9" s="52"/>
      <c r="G9" s="52"/>
      <c r="H9" s="18"/>
      <c r="I9" s="5"/>
    </row>
    <row r="10" spans="2:10" x14ac:dyDescent="0.25">
      <c r="B10" s="40"/>
      <c r="C10" s="17"/>
      <c r="D10" s="18"/>
      <c r="E10" s="52"/>
      <c r="F10" s="52"/>
      <c r="G10" s="52"/>
      <c r="H10" s="18"/>
      <c r="I10" s="5"/>
    </row>
    <row r="11" spans="2:10" x14ac:dyDescent="0.25">
      <c r="B11" s="20"/>
      <c r="C11" s="19"/>
      <c r="D11" s="18"/>
      <c r="E11" s="52"/>
      <c r="F11" s="52"/>
      <c r="G11" s="52"/>
      <c r="H11" s="18"/>
      <c r="I11" s="5"/>
    </row>
    <row r="12" spans="2:10" x14ac:dyDescent="0.25">
      <c r="B12" s="20"/>
      <c r="C12" s="19"/>
      <c r="D12" s="18"/>
      <c r="E12" s="52"/>
      <c r="F12" s="52"/>
      <c r="G12" s="52"/>
      <c r="H12" s="18"/>
      <c r="I12" s="5"/>
    </row>
    <row r="13" spans="2:10" x14ac:dyDescent="0.25">
      <c r="B13" s="20"/>
      <c r="C13" s="19"/>
      <c r="D13" s="18"/>
      <c r="E13" s="52"/>
      <c r="F13" s="52"/>
      <c r="G13" s="52"/>
      <c r="H13" s="18"/>
      <c r="I13" s="5"/>
    </row>
    <row r="14" spans="2:10" x14ac:dyDescent="0.25">
      <c r="B14" s="20"/>
      <c r="C14" s="19"/>
      <c r="D14" s="21"/>
      <c r="E14" s="52"/>
      <c r="F14" s="52"/>
      <c r="G14" s="52"/>
      <c r="H14" s="21"/>
      <c r="I14" s="5"/>
    </row>
    <row r="15" spans="2:10" x14ac:dyDescent="0.25">
      <c r="B15" s="20"/>
      <c r="C15" s="19"/>
      <c r="D15" s="21"/>
      <c r="E15" s="52"/>
      <c r="F15" s="52"/>
      <c r="G15" s="52"/>
      <c r="H15" s="22"/>
      <c r="I15" s="5"/>
    </row>
    <row r="16" spans="2:10" x14ac:dyDescent="0.25">
      <c r="B16" s="20"/>
      <c r="C16" s="19"/>
      <c r="D16" s="21"/>
      <c r="E16" s="52"/>
      <c r="F16" s="52"/>
      <c r="G16" s="52"/>
      <c r="H16" s="21"/>
      <c r="I16" s="5"/>
    </row>
    <row r="17" spans="2:10" x14ac:dyDescent="0.25">
      <c r="B17" s="20"/>
      <c r="C17" s="19"/>
      <c r="D17" s="18"/>
      <c r="E17" s="52"/>
      <c r="F17" s="52"/>
      <c r="G17" s="52"/>
      <c r="H17" s="18"/>
      <c r="I17" s="5"/>
    </row>
    <row r="18" spans="2:10" x14ac:dyDescent="0.25">
      <c r="B18" s="20"/>
      <c r="C18" s="19"/>
      <c r="D18" s="18"/>
      <c r="E18" s="52"/>
      <c r="F18" s="52"/>
      <c r="G18" s="52"/>
      <c r="H18" s="18"/>
      <c r="I18" s="5"/>
    </row>
    <row r="19" spans="2:10" x14ac:dyDescent="0.25">
      <c r="B19" s="20"/>
      <c r="C19" s="19"/>
      <c r="D19" s="18"/>
      <c r="E19" s="52"/>
      <c r="F19" s="52"/>
      <c r="G19" s="52"/>
      <c r="H19" s="18"/>
      <c r="I19" s="5"/>
      <c r="J19" s="6"/>
    </row>
    <row r="20" spans="2:10" x14ac:dyDescent="0.25">
      <c r="B20" s="20"/>
      <c r="C20" s="19"/>
      <c r="D20" s="18"/>
      <c r="E20" s="52"/>
      <c r="F20" s="52"/>
      <c r="G20" s="52"/>
      <c r="H20" s="18"/>
      <c r="I20" s="5"/>
      <c r="J20" s="6"/>
    </row>
    <row r="21" spans="2:10" x14ac:dyDescent="0.25">
      <c r="B21" s="20"/>
      <c r="C21" s="19"/>
      <c r="D21" s="18"/>
      <c r="E21" s="52"/>
      <c r="F21" s="52"/>
      <c r="G21" s="52"/>
      <c r="H21" s="18"/>
      <c r="I21" s="5"/>
      <c r="J21" s="6"/>
    </row>
    <row r="22" spans="2:10" x14ac:dyDescent="0.25">
      <c r="B22" s="20"/>
      <c r="C22" s="19"/>
      <c r="D22" s="18"/>
      <c r="E22" s="52"/>
      <c r="F22" s="52"/>
      <c r="G22" s="52"/>
      <c r="H22" s="18"/>
      <c r="I22" s="5"/>
      <c r="J22" s="6"/>
    </row>
    <row r="23" spans="2:10" x14ac:dyDescent="0.25">
      <c r="B23" s="20"/>
      <c r="C23" s="19"/>
      <c r="D23" s="18"/>
      <c r="E23" s="52"/>
      <c r="F23" s="52"/>
      <c r="G23" s="52"/>
      <c r="H23" s="18"/>
      <c r="I23" s="5"/>
      <c r="J23" s="6"/>
    </row>
    <row r="24" spans="2:10" x14ac:dyDescent="0.25">
      <c r="B24" s="20"/>
      <c r="C24" s="19"/>
      <c r="D24" s="18"/>
      <c r="E24" s="52"/>
      <c r="F24" s="52"/>
      <c r="G24" s="52"/>
      <c r="H24" s="18"/>
      <c r="I24" s="5"/>
      <c r="J24" s="6"/>
    </row>
    <row r="25" spans="2:10" x14ac:dyDescent="0.25">
      <c r="B25" s="20"/>
      <c r="C25" s="19"/>
      <c r="D25" s="18"/>
      <c r="E25" s="52"/>
      <c r="F25" s="52"/>
      <c r="G25" s="52"/>
      <c r="H25" s="18"/>
      <c r="I25" s="5"/>
      <c r="J25" s="6"/>
    </row>
    <row r="26" spans="2:10" x14ac:dyDescent="0.25">
      <c r="B26" s="16"/>
      <c r="C26" s="17"/>
      <c r="D26" s="18"/>
      <c r="E26" s="52"/>
      <c r="F26" s="52"/>
      <c r="G26" s="52"/>
      <c r="H26" s="18"/>
      <c r="I26" s="5"/>
      <c r="J26" s="6"/>
    </row>
    <row r="27" spans="2:10" x14ac:dyDescent="0.25">
      <c r="B27" s="45" t="s">
        <v>10</v>
      </c>
      <c r="C27" s="46"/>
      <c r="D27" s="47"/>
      <c r="E27" s="53">
        <f>SUM(E4:E26)</f>
        <v>111486.89000000001</v>
      </c>
      <c r="F27" s="54">
        <f>SUM(F4:F26)</f>
        <v>0</v>
      </c>
      <c r="G27" s="55">
        <f>SUM(G4:G26)</f>
        <v>0</v>
      </c>
      <c r="H27" s="56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9:C16 C3:C6">
    <cfRule type="containsText" dxfId="13" priority="13" operator="containsText" text="acréscimo">
      <formula>NOT(ISERROR(SEARCH("acréscimo",C3)))</formula>
    </cfRule>
    <cfRule type="containsText" dxfId="12" priority="14" operator="containsText" text="supressão">
      <formula>NOT(ISERROR(SEARCH("supressão",C3)))</formula>
    </cfRule>
  </conditionalFormatting>
  <conditionalFormatting sqref="C17">
    <cfRule type="containsText" dxfId="11" priority="11" operator="containsText" text="acréscimo">
      <formula>NOT(ISERROR(SEARCH("acréscimo",C17)))</formula>
    </cfRule>
    <cfRule type="containsText" dxfId="10" priority="12" operator="containsText" text="supressão">
      <formula>NOT(ISERROR(SEARCH("supressão",C17)))</formula>
    </cfRule>
  </conditionalFormatting>
  <conditionalFormatting sqref="C21">
    <cfRule type="containsText" dxfId="9" priority="9" operator="containsText" text="acréscimo">
      <formula>NOT(ISERROR(SEARCH("acréscimo",C21)))</formula>
    </cfRule>
    <cfRule type="containsText" dxfId="8" priority="10" operator="containsText" text="supressão">
      <formula>NOT(ISERROR(SEARCH("supressão",C21)))</formula>
    </cfRule>
  </conditionalFormatting>
  <conditionalFormatting sqref="C22">
    <cfRule type="containsText" dxfId="7" priority="7" operator="containsText" text="acréscimo">
      <formula>NOT(ISERROR(SEARCH("acréscimo",C22)))</formula>
    </cfRule>
    <cfRule type="containsText" dxfId="6" priority="8" operator="containsText" text="supressão">
      <formula>NOT(ISERROR(SEARCH("supressão",C22)))</formula>
    </cfRule>
  </conditionalFormatting>
  <conditionalFormatting sqref="C23:C26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7">
    <cfRule type="containsText" dxfId="3" priority="3" operator="containsText" text="acréscimo">
      <formula>NOT(ISERROR(SEARCH("acréscimo",C7)))</formula>
    </cfRule>
    <cfRule type="containsText" dxfId="2" priority="4" operator="containsText" text="supressão">
      <formula>NOT(ISERROR(SEARCH("supressão",C7)))</formula>
    </cfRule>
  </conditionalFormatting>
  <conditionalFormatting sqref="C8">
    <cfRule type="containsText" dxfId="1" priority="1" operator="containsText" text="acréscimo">
      <formula>NOT(ISERROR(SEARCH("acréscimo",C8)))</formula>
    </cfRule>
    <cfRule type="containsText" dxfId="0" priority="2" operator="containsText" text="supressão">
      <formula>NOT(ISERROR(SEARCH("supressão",C8)))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="110" zoomScaleNormal="110" workbookViewId="0">
      <selection activeCell="F9" sqref="F9"/>
    </sheetView>
  </sheetViews>
  <sheetFormatPr defaultRowHeight="15" x14ac:dyDescent="0.25"/>
  <cols>
    <col min="1" max="1" width="2.42578125" style="61" customWidth="1"/>
    <col min="2" max="2" width="9.140625" style="61"/>
    <col min="3" max="3" width="54.5703125" style="61" bestFit="1" customWidth="1"/>
    <col min="4" max="5" width="9.140625" style="61"/>
    <col min="6" max="6" width="16.28515625" style="61" bestFit="1" customWidth="1"/>
    <col min="7" max="7" width="14.42578125" style="61" bestFit="1" customWidth="1"/>
    <col min="8" max="8" width="19" style="60" customWidth="1"/>
    <col min="9" max="10" width="22.140625" style="61" bestFit="1" customWidth="1"/>
    <col min="11" max="16384" width="9.140625" style="61"/>
  </cols>
  <sheetData>
    <row r="2" spans="2:8" x14ac:dyDescent="0.25">
      <c r="B2" s="57" t="str">
        <f>'Resumo do Contrato'!B3</f>
        <v>CONTRATO 01/2018.SJR</v>
      </c>
      <c r="C2" s="57"/>
      <c r="D2" s="57"/>
      <c r="E2" s="57"/>
      <c r="F2" s="57"/>
      <c r="G2" s="57"/>
    </row>
    <row r="3" spans="2:8" x14ac:dyDescent="0.25">
      <c r="B3" s="58" t="s">
        <v>15</v>
      </c>
      <c r="C3" s="58" t="s">
        <v>38</v>
      </c>
      <c r="D3" s="58" t="s">
        <v>17</v>
      </c>
      <c r="E3" s="58" t="s">
        <v>18</v>
      </c>
      <c r="F3" s="58" t="s">
        <v>19</v>
      </c>
      <c r="G3" s="58" t="s">
        <v>20</v>
      </c>
    </row>
    <row r="4" spans="2:8" ht="30" x14ac:dyDescent="0.25">
      <c r="B4" s="62">
        <v>1</v>
      </c>
      <c r="C4" s="107" t="s">
        <v>50</v>
      </c>
      <c r="D4" s="62" t="s">
        <v>42</v>
      </c>
      <c r="E4" s="62">
        <v>12</v>
      </c>
      <c r="F4" s="52">
        <f>G4/12</f>
        <v>2944.76</v>
      </c>
      <c r="G4" s="52">
        <v>35337.120000000003</v>
      </c>
    </row>
    <row r="5" spans="2:8" x14ac:dyDescent="0.25">
      <c r="B5" s="59" t="s">
        <v>16</v>
      </c>
      <c r="C5" s="59"/>
      <c r="D5" s="59"/>
      <c r="E5" s="59"/>
      <c r="F5" s="59"/>
      <c r="G5" s="63">
        <f>SUM(G4)</f>
        <v>35337.120000000003</v>
      </c>
      <c r="H5" s="61"/>
    </row>
    <row r="6" spans="2:8" x14ac:dyDescent="0.25">
      <c r="G6" s="60"/>
    </row>
    <row r="143" spans="10:10" x14ac:dyDescent="0.25">
      <c r="J143" s="60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tabSelected="1" zoomScale="85" zoomScaleNormal="85" workbookViewId="0">
      <selection activeCell="AC22" sqref="AC22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23.28515625" style="27" bestFit="1" customWidth="1"/>
    <col min="5" max="5" width="13.85546875" style="27" customWidth="1"/>
    <col min="6" max="7" width="15.28515625" style="27" customWidth="1"/>
    <col min="8" max="8" width="24.7109375" style="27" bestFit="1" customWidth="1"/>
    <col min="9" max="9" width="16.7109375" style="28" customWidth="1"/>
    <col min="10" max="10" width="11.42578125" style="27" bestFit="1" customWidth="1"/>
    <col min="11" max="11" width="12.42578125" style="27" bestFit="1" customWidth="1"/>
    <col min="12" max="12" width="15.28515625" style="27" bestFit="1" customWidth="1"/>
    <col min="13" max="13" width="24.7109375" style="27" bestFit="1" customWidth="1"/>
    <col min="14" max="14" width="16.7109375" style="27" bestFit="1" customWidth="1"/>
    <col min="15" max="16" width="11.42578125" style="27" bestFit="1" customWidth="1"/>
    <col min="17" max="17" width="14.42578125" style="27" customWidth="1"/>
    <col min="18" max="18" width="23.28515625" style="27" bestFit="1" customWidth="1"/>
    <col min="19" max="19" width="16.7109375" style="27" bestFit="1" customWidth="1"/>
    <col min="20" max="21" width="11.42578125" style="27" bestFit="1" customWidth="1"/>
    <col min="22" max="22" width="11" style="27" bestFit="1" customWidth="1"/>
    <col min="23" max="23" width="23.28515625" style="27" bestFit="1" customWidth="1"/>
    <col min="24" max="24" width="16.7109375" style="27" bestFit="1" customWidth="1"/>
    <col min="25" max="16384" width="9.140625" style="27"/>
  </cols>
  <sheetData>
    <row r="1" spans="2:24" s="41" customFormat="1" x14ac:dyDescent="0.25">
      <c r="I1" s="42"/>
    </row>
    <row r="2" spans="2:24" s="41" customFormat="1" x14ac:dyDescent="0.25">
      <c r="I2" s="42"/>
    </row>
    <row r="3" spans="2:24" s="43" customFormat="1" x14ac:dyDescent="0.25"/>
    <row r="4" spans="2:24" s="43" customFormat="1" ht="15.75" thickBot="1" x14ac:dyDescent="0.3"/>
    <row r="5" spans="2:24" s="29" customFormat="1" x14ac:dyDescent="0.25">
      <c r="B5" s="65" t="str">
        <f>'Resumo do Contrato'!B3</f>
        <v>CONTRATO 01/2018.SJR</v>
      </c>
      <c r="C5" s="66"/>
      <c r="D5" s="67"/>
      <c r="E5" s="82" t="s">
        <v>43</v>
      </c>
      <c r="F5" s="83"/>
      <c r="G5" s="83"/>
      <c r="H5" s="84"/>
      <c r="I5" s="93" t="s">
        <v>6</v>
      </c>
      <c r="J5" s="82" t="s">
        <v>55</v>
      </c>
      <c r="K5" s="83"/>
      <c r="L5" s="83"/>
      <c r="M5" s="84"/>
      <c r="N5" s="81" t="s">
        <v>6</v>
      </c>
      <c r="O5" s="82" t="s">
        <v>45</v>
      </c>
      <c r="P5" s="83"/>
      <c r="Q5" s="83"/>
      <c r="R5" s="84"/>
      <c r="S5" s="93" t="s">
        <v>6</v>
      </c>
      <c r="T5" s="82" t="s">
        <v>59</v>
      </c>
      <c r="U5" s="83"/>
      <c r="V5" s="83"/>
      <c r="W5" s="84"/>
      <c r="X5" s="81" t="s">
        <v>6</v>
      </c>
    </row>
    <row r="6" spans="2:24" s="29" customFormat="1" x14ac:dyDescent="0.25">
      <c r="B6" s="68" t="str">
        <f>'Resumo do Contrato'!D4</f>
        <v>15/03/2018 à 14/03/2019</v>
      </c>
      <c r="C6" s="51"/>
      <c r="D6" s="69"/>
      <c r="E6" s="85" t="s">
        <v>49</v>
      </c>
      <c r="F6" s="49"/>
      <c r="G6" s="49"/>
      <c r="H6" s="86"/>
      <c r="I6" s="93"/>
      <c r="J6" s="85" t="s">
        <v>49</v>
      </c>
      <c r="K6" s="49"/>
      <c r="L6" s="49"/>
      <c r="M6" s="86"/>
      <c r="N6" s="81"/>
      <c r="O6" s="85" t="s">
        <v>62</v>
      </c>
      <c r="P6" s="49"/>
      <c r="Q6" s="49"/>
      <c r="R6" s="86"/>
      <c r="S6" s="93"/>
      <c r="T6" s="85" t="s">
        <v>62</v>
      </c>
      <c r="U6" s="49"/>
      <c r="V6" s="49"/>
      <c r="W6" s="86"/>
      <c r="X6" s="81"/>
    </row>
    <row r="7" spans="2:24" s="29" customFormat="1" x14ac:dyDescent="0.25">
      <c r="B7" s="70"/>
      <c r="C7" s="48"/>
      <c r="D7" s="71"/>
      <c r="E7" s="85"/>
      <c r="F7" s="49"/>
      <c r="G7" s="49"/>
      <c r="H7" s="86"/>
      <c r="I7" s="93"/>
      <c r="J7" s="85"/>
      <c r="K7" s="49"/>
      <c r="L7" s="49"/>
      <c r="M7" s="86"/>
      <c r="N7" s="81"/>
      <c r="O7" s="85"/>
      <c r="P7" s="49"/>
      <c r="Q7" s="49"/>
      <c r="R7" s="86"/>
      <c r="S7" s="93"/>
      <c r="T7" s="85"/>
      <c r="U7" s="49"/>
      <c r="V7" s="49"/>
      <c r="W7" s="86"/>
      <c r="X7" s="81"/>
    </row>
    <row r="8" spans="2:24" s="30" customFormat="1" ht="30" x14ac:dyDescent="0.25">
      <c r="B8" s="72"/>
      <c r="C8" s="31" t="s">
        <v>7</v>
      </c>
      <c r="D8" s="73" t="s">
        <v>0</v>
      </c>
      <c r="E8" s="87" t="s">
        <v>11</v>
      </c>
      <c r="F8" s="31" t="s">
        <v>12</v>
      </c>
      <c r="G8" s="31" t="s">
        <v>21</v>
      </c>
      <c r="H8" s="88" t="s">
        <v>5</v>
      </c>
      <c r="I8" s="93"/>
      <c r="J8" s="87" t="s">
        <v>11</v>
      </c>
      <c r="K8" s="31" t="s">
        <v>12</v>
      </c>
      <c r="L8" s="31" t="s">
        <v>21</v>
      </c>
      <c r="M8" s="88" t="s">
        <v>5</v>
      </c>
      <c r="N8" s="81"/>
      <c r="O8" s="87" t="s">
        <v>11</v>
      </c>
      <c r="P8" s="31" t="s">
        <v>12</v>
      </c>
      <c r="Q8" s="31" t="s">
        <v>21</v>
      </c>
      <c r="R8" s="88" t="s">
        <v>5</v>
      </c>
      <c r="S8" s="93"/>
      <c r="T8" s="87" t="s">
        <v>11</v>
      </c>
      <c r="U8" s="31" t="s">
        <v>12</v>
      </c>
      <c r="V8" s="31" t="s">
        <v>21</v>
      </c>
      <c r="W8" s="88" t="s">
        <v>5</v>
      </c>
      <c r="X8" s="81"/>
    </row>
    <row r="9" spans="2:24" s="29" customFormat="1" x14ac:dyDescent="0.25">
      <c r="B9" s="72"/>
      <c r="C9" s="32">
        <f>D9/12</f>
        <v>2944.76</v>
      </c>
      <c r="D9" s="74">
        <v>35337.120000000003</v>
      </c>
      <c r="E9" s="96">
        <f>F9/12</f>
        <v>2944.76</v>
      </c>
      <c r="F9" s="52">
        <v>35337.120000000003</v>
      </c>
      <c r="G9" s="52">
        <f>F9-D9</f>
        <v>0</v>
      </c>
      <c r="H9" s="74">
        <v>35337.120000000003</v>
      </c>
      <c r="I9" s="33">
        <f>D9+F9</f>
        <v>70674.240000000005</v>
      </c>
      <c r="J9" s="96">
        <f>K9/12</f>
        <v>3104.3658333333333</v>
      </c>
      <c r="K9" s="52">
        <v>37252.39</v>
      </c>
      <c r="L9" s="52">
        <f>K9-F9</f>
        <v>1915.2699999999968</v>
      </c>
      <c r="M9" s="113">
        <v>37252.39</v>
      </c>
      <c r="N9" s="33">
        <f>I9+L9</f>
        <v>72589.510000000009</v>
      </c>
      <c r="O9" s="96">
        <f>P9/12</f>
        <v>3104.3658333333333</v>
      </c>
      <c r="P9" s="52">
        <v>37252.39</v>
      </c>
      <c r="Q9" s="52">
        <f>P9-M9</f>
        <v>0</v>
      </c>
      <c r="R9" s="113">
        <v>37252.39</v>
      </c>
      <c r="S9" s="33">
        <f>N9+P9</f>
        <v>109841.90000000001</v>
      </c>
      <c r="T9" s="96">
        <f>U9/12</f>
        <v>3241.4483333333333</v>
      </c>
      <c r="U9" s="52">
        <v>38897.379999999997</v>
      </c>
      <c r="V9" s="52">
        <f>U9-R9</f>
        <v>1644.989999999998</v>
      </c>
      <c r="W9" s="91">
        <v>38897.379999999997</v>
      </c>
      <c r="X9" s="33">
        <f>S9+V9</f>
        <v>111486.89000000001</v>
      </c>
    </row>
    <row r="10" spans="2:24" s="29" customFormat="1" x14ac:dyDescent="0.25">
      <c r="B10" s="75" t="s">
        <v>13</v>
      </c>
      <c r="C10" s="64"/>
      <c r="D10" s="76"/>
      <c r="E10" s="89" t="s">
        <v>13</v>
      </c>
      <c r="F10" s="50"/>
      <c r="G10" s="50"/>
      <c r="H10" s="97"/>
      <c r="I10" s="34"/>
      <c r="J10" s="89" t="s">
        <v>13</v>
      </c>
      <c r="K10" s="50"/>
      <c r="L10" s="50"/>
      <c r="M10" s="97"/>
      <c r="N10" s="34"/>
      <c r="O10" s="89" t="s">
        <v>13</v>
      </c>
      <c r="P10" s="50"/>
      <c r="Q10" s="50"/>
      <c r="R10" s="97"/>
      <c r="S10" s="34"/>
      <c r="T10" s="89" t="s">
        <v>13</v>
      </c>
      <c r="U10" s="50"/>
      <c r="V10" s="50"/>
      <c r="W10" s="97"/>
      <c r="X10" s="34"/>
    </row>
    <row r="11" spans="2:24" s="35" customFormat="1" ht="30" x14ac:dyDescent="0.25">
      <c r="B11" s="77" t="s">
        <v>26</v>
      </c>
      <c r="C11" s="36" t="s">
        <v>27</v>
      </c>
      <c r="D11" s="78" t="s">
        <v>44</v>
      </c>
      <c r="E11" s="77" t="s">
        <v>26</v>
      </c>
      <c r="F11" s="37" t="s">
        <v>14</v>
      </c>
      <c r="G11" s="37" t="s">
        <v>27</v>
      </c>
      <c r="H11" s="78" t="s">
        <v>44</v>
      </c>
      <c r="I11" s="34"/>
      <c r="J11" s="77" t="s">
        <v>26</v>
      </c>
      <c r="K11" s="37" t="s">
        <v>14</v>
      </c>
      <c r="L11" s="37" t="s">
        <v>27</v>
      </c>
      <c r="M11" s="98" t="s">
        <v>44</v>
      </c>
      <c r="N11" s="34"/>
      <c r="O11" s="77" t="s">
        <v>26</v>
      </c>
      <c r="P11" s="37" t="s">
        <v>14</v>
      </c>
      <c r="Q11" s="37" t="s">
        <v>27</v>
      </c>
      <c r="R11" s="98" t="s">
        <v>44</v>
      </c>
      <c r="S11" s="34"/>
      <c r="T11" s="77" t="s">
        <v>26</v>
      </c>
      <c r="U11" s="37" t="s">
        <v>14</v>
      </c>
      <c r="V11" s="37" t="s">
        <v>27</v>
      </c>
      <c r="W11" s="98" t="s">
        <v>44</v>
      </c>
      <c r="X11" s="34"/>
    </row>
    <row r="12" spans="2:24" s="29" customFormat="1" ht="15.75" thickBot="1" x14ac:dyDescent="0.3">
      <c r="B12" s="79" t="s">
        <v>22</v>
      </c>
      <c r="C12" s="80">
        <v>35337.120000000003</v>
      </c>
      <c r="D12" s="92" t="s">
        <v>48</v>
      </c>
      <c r="E12" s="110" t="s">
        <v>57</v>
      </c>
      <c r="F12" s="111"/>
      <c r="G12" s="111"/>
      <c r="H12" s="112"/>
      <c r="I12" s="34"/>
      <c r="J12" s="79" t="s">
        <v>23</v>
      </c>
      <c r="K12" s="90"/>
      <c r="L12" s="80">
        <v>37252.39</v>
      </c>
      <c r="M12" s="109" t="s">
        <v>49</v>
      </c>
      <c r="N12" s="34"/>
      <c r="O12" s="110" t="s">
        <v>58</v>
      </c>
      <c r="P12" s="111"/>
      <c r="Q12" s="111"/>
      <c r="R12" s="112"/>
      <c r="S12" s="34"/>
      <c r="T12" s="99" t="s">
        <v>24</v>
      </c>
      <c r="U12" s="38"/>
      <c r="V12" s="101">
        <f>T9</f>
        <v>3241.4483333333333</v>
      </c>
      <c r="W12" s="106" t="s">
        <v>61</v>
      </c>
      <c r="X12" s="34"/>
    </row>
    <row r="13" spans="2:24" x14ac:dyDescent="0.25">
      <c r="I13" s="34"/>
      <c r="J13" s="94"/>
      <c r="L13" s="103"/>
      <c r="M13" s="104"/>
      <c r="T13" s="99" t="s">
        <v>25</v>
      </c>
      <c r="U13" s="95"/>
      <c r="V13" s="101">
        <f>T9</f>
        <v>3241.4483333333333</v>
      </c>
      <c r="W13" s="106" t="s">
        <v>66</v>
      </c>
    </row>
    <row r="14" spans="2:24" x14ac:dyDescent="0.25">
      <c r="I14" s="34"/>
      <c r="J14" s="94"/>
      <c r="L14" s="103"/>
      <c r="M14" s="104"/>
      <c r="T14" s="99" t="s">
        <v>28</v>
      </c>
      <c r="U14" s="95"/>
      <c r="V14" s="101">
        <f>T9</f>
        <v>3241.4483333333333</v>
      </c>
      <c r="W14" s="106" t="s">
        <v>67</v>
      </c>
    </row>
    <row r="15" spans="2:24" x14ac:dyDescent="0.25">
      <c r="J15" s="94"/>
      <c r="L15" s="103"/>
      <c r="M15" s="104"/>
      <c r="T15" s="99" t="s">
        <v>29</v>
      </c>
      <c r="U15" s="95"/>
      <c r="V15" s="101">
        <f>T9</f>
        <v>3241.4483333333333</v>
      </c>
      <c r="W15" s="106" t="s">
        <v>68</v>
      </c>
    </row>
    <row r="16" spans="2:24" x14ac:dyDescent="0.25">
      <c r="J16" s="94"/>
      <c r="L16" s="103"/>
      <c r="M16" s="104"/>
      <c r="T16" s="99" t="s">
        <v>30</v>
      </c>
      <c r="U16" s="95"/>
      <c r="V16" s="101">
        <f>T9</f>
        <v>3241.4483333333333</v>
      </c>
      <c r="W16" s="106" t="s">
        <v>69</v>
      </c>
    </row>
    <row r="17" spans="10:23" x14ac:dyDescent="0.25">
      <c r="J17" s="94"/>
      <c r="L17" s="103"/>
      <c r="M17" s="104"/>
      <c r="T17" s="99" t="s">
        <v>31</v>
      </c>
      <c r="U17" s="95"/>
      <c r="V17" s="101">
        <f>T9</f>
        <v>3241.4483333333333</v>
      </c>
      <c r="W17" s="106" t="s">
        <v>70</v>
      </c>
    </row>
    <row r="18" spans="10:23" x14ac:dyDescent="0.25">
      <c r="J18" s="94"/>
      <c r="L18" s="103"/>
      <c r="M18" s="104"/>
      <c r="T18" s="99" t="s">
        <v>32</v>
      </c>
      <c r="U18" s="95"/>
      <c r="V18" s="101">
        <f>T9</f>
        <v>3241.4483333333333</v>
      </c>
      <c r="W18" s="106" t="s">
        <v>71</v>
      </c>
    </row>
    <row r="19" spans="10:23" x14ac:dyDescent="0.25">
      <c r="J19" s="94"/>
      <c r="L19" s="103"/>
      <c r="M19" s="104"/>
      <c r="T19" s="99" t="s">
        <v>33</v>
      </c>
      <c r="U19" s="95"/>
      <c r="V19" s="101">
        <f>T9</f>
        <v>3241.4483333333333</v>
      </c>
      <c r="W19" s="106" t="s">
        <v>72</v>
      </c>
    </row>
    <row r="20" spans="10:23" x14ac:dyDescent="0.25">
      <c r="J20" s="94"/>
      <c r="L20" s="103"/>
      <c r="M20" s="104"/>
      <c r="T20" s="99" t="s">
        <v>34</v>
      </c>
      <c r="U20" s="95"/>
      <c r="V20" s="101">
        <f>T9</f>
        <v>3241.4483333333333</v>
      </c>
      <c r="W20" s="106" t="s">
        <v>73</v>
      </c>
    </row>
    <row r="21" spans="10:23" x14ac:dyDescent="0.25">
      <c r="J21" s="94"/>
      <c r="L21" s="103"/>
      <c r="M21" s="104"/>
      <c r="T21" s="99" t="s">
        <v>35</v>
      </c>
      <c r="U21" s="95"/>
      <c r="V21" s="101">
        <f>T9</f>
        <v>3241.4483333333333</v>
      </c>
      <c r="W21" s="106" t="s">
        <v>65</v>
      </c>
    </row>
    <row r="22" spans="10:23" x14ac:dyDescent="0.25">
      <c r="J22" s="94"/>
      <c r="L22" s="103"/>
      <c r="M22" s="104"/>
      <c r="T22" s="99" t="s">
        <v>36</v>
      </c>
      <c r="U22" s="95"/>
      <c r="V22" s="101">
        <f>T9</f>
        <v>3241.4483333333333</v>
      </c>
      <c r="W22" s="106" t="s">
        <v>63</v>
      </c>
    </row>
    <row r="23" spans="10:23" ht="15.75" thickBot="1" x14ac:dyDescent="0.3">
      <c r="J23" s="94"/>
      <c r="L23" s="103"/>
      <c r="M23" s="104"/>
      <c r="T23" s="79" t="s">
        <v>37</v>
      </c>
      <c r="U23" s="100"/>
      <c r="V23" s="102">
        <f>T9</f>
        <v>3241.4483333333333</v>
      </c>
      <c r="W23" s="105" t="s">
        <v>64</v>
      </c>
    </row>
    <row r="24" spans="10:23" x14ac:dyDescent="0.25">
      <c r="J24" s="94"/>
    </row>
  </sheetData>
  <mergeCells count="27">
    <mergeCell ref="E12:H12"/>
    <mergeCell ref="O12:R12"/>
    <mergeCell ref="T5:W5"/>
    <mergeCell ref="X5:X8"/>
    <mergeCell ref="T6:W6"/>
    <mergeCell ref="T7:W7"/>
    <mergeCell ref="T10:W10"/>
    <mergeCell ref="O5:R5"/>
    <mergeCell ref="S5:S8"/>
    <mergeCell ref="O6:R6"/>
    <mergeCell ref="O7:R7"/>
    <mergeCell ref="O10:R10"/>
    <mergeCell ref="J5:M5"/>
    <mergeCell ref="N5:N8"/>
    <mergeCell ref="J6:M6"/>
    <mergeCell ref="J7:M7"/>
    <mergeCell ref="J10:M10"/>
    <mergeCell ref="B6:D6"/>
    <mergeCell ref="B7:D7"/>
    <mergeCell ref="B8:B9"/>
    <mergeCell ref="B5:D5"/>
    <mergeCell ref="B10:D10"/>
    <mergeCell ref="E5:H5"/>
    <mergeCell ref="I5:I8"/>
    <mergeCell ref="E6:H6"/>
    <mergeCell ref="E7:H7"/>
    <mergeCell ref="E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2020-09-28T20:42:57Z</dcterms:modified>
</cp:coreProperties>
</file>