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0" windowWidth="20730" windowHeight="10050" activeTab="2"/>
  </bookViews>
  <sheets>
    <sheet name="Resumo do Contrato" sheetId="2" r:id="rId1"/>
    <sheet name="Resumo por item" sheetId="4" r:id="rId2"/>
    <sheet name="Cronograma" sheetId="3" r:id="rId3"/>
  </sheets>
  <calcPr calcId="144525"/>
</workbook>
</file>

<file path=xl/calcChain.xml><?xml version="1.0" encoding="utf-8"?>
<calcChain xmlns="http://schemas.openxmlformats.org/spreadsheetml/2006/main">
  <c r="V23" i="3" l="1"/>
  <c r="V22" i="3"/>
  <c r="V21" i="3"/>
  <c r="V20" i="3"/>
  <c r="V19" i="3"/>
  <c r="V18" i="3"/>
  <c r="V17" i="3"/>
  <c r="V16" i="3"/>
  <c r="V15" i="3"/>
  <c r="V14" i="3"/>
  <c r="V13" i="3"/>
  <c r="X9" i="3"/>
  <c r="V9" i="3"/>
  <c r="T9" i="3"/>
  <c r="V12" i="3" s="1"/>
  <c r="Q12" i="3"/>
  <c r="S9" i="3"/>
  <c r="Q9" i="3"/>
  <c r="O9" i="3"/>
  <c r="G9" i="3"/>
  <c r="L9" i="3"/>
  <c r="J9" i="3"/>
  <c r="L12" i="3" s="1"/>
  <c r="I9" i="3"/>
  <c r="N9" i="3" s="1"/>
  <c r="E9" i="3"/>
  <c r="C9" i="3"/>
  <c r="F4" i="4"/>
  <c r="G5" i="4" l="1"/>
  <c r="B2" i="4" l="1"/>
  <c r="J143" i="4" l="1"/>
  <c r="E27" i="2" l="1"/>
  <c r="B6" i="3" l="1"/>
  <c r="B5" i="3"/>
  <c r="G27" i="2"/>
  <c r="F27" i="2"/>
</calcChain>
</file>

<file path=xl/sharedStrings.xml><?xml version="1.0" encoding="utf-8"?>
<sst xmlns="http://schemas.openxmlformats.org/spreadsheetml/2006/main" count="122" uniqueCount="75">
  <si>
    <t>Valor Global</t>
  </si>
  <si>
    <t>Acréscimos %</t>
  </si>
  <si>
    <t>Supressões %</t>
  </si>
  <si>
    <t>Valor inicial do Contrato</t>
  </si>
  <si>
    <t>SEI Nº</t>
  </si>
  <si>
    <t>Valor do Termo</t>
  </si>
  <si>
    <t>Valor Acumulado</t>
  </si>
  <si>
    <t>Valor Mensal</t>
  </si>
  <si>
    <t>Tipo de alteração</t>
  </si>
  <si>
    <t>Prazo</t>
  </si>
  <si>
    <t>Valor Total</t>
  </si>
  <si>
    <t>Novo valor Mensal</t>
  </si>
  <si>
    <t>Novo valor Anual</t>
  </si>
  <si>
    <t>Cronograma das parcelas</t>
  </si>
  <si>
    <t>Diferença</t>
  </si>
  <si>
    <t>ITEM</t>
  </si>
  <si>
    <t>TOTAL</t>
  </si>
  <si>
    <t>UNID</t>
  </si>
  <si>
    <t>QUANT</t>
  </si>
  <si>
    <t>VALOR UNITÁRIO</t>
  </si>
  <si>
    <t>VALOR GLOBAL</t>
  </si>
  <si>
    <t>Diferença Global</t>
  </si>
  <si>
    <t>1º</t>
  </si>
  <si>
    <t>2º</t>
  </si>
  <si>
    <t>3º</t>
  </si>
  <si>
    <t>4º</t>
  </si>
  <si>
    <t>Parcela nº</t>
  </si>
  <si>
    <t>ADITIVO 01/2018 - PRORROGAÇÃO</t>
  </si>
  <si>
    <t>Valor Parcela</t>
  </si>
  <si>
    <t>5º</t>
  </si>
  <si>
    <t>6º</t>
  </si>
  <si>
    <t>7º</t>
  </si>
  <si>
    <t>8º</t>
  </si>
  <si>
    <t>9º</t>
  </si>
  <si>
    <t>10º</t>
  </si>
  <si>
    <t>11º</t>
  </si>
  <si>
    <t>12º</t>
  </si>
  <si>
    <t>13º</t>
  </si>
  <si>
    <t>14º</t>
  </si>
  <si>
    <t>15º</t>
  </si>
  <si>
    <t>16º</t>
  </si>
  <si>
    <t xml:space="preserve">DESCRIÇÃO </t>
  </si>
  <si>
    <t>23214.000661/2018-61</t>
  </si>
  <si>
    <t>Prorrogação</t>
  </si>
  <si>
    <t>Meses</t>
  </si>
  <si>
    <t>estabelecimento das condições, procedimentos, direitos e obrigações das partes que regularão o fornecimento de energia elétrica regulada pela CEMIG D ao Consumidor e a conexão das instalações da unidade de consumo do Acessante ao Sistema de Distribuição operado pela CEMIG D, para atender ao IFMG - Campus São João Evangelista.</t>
  </si>
  <si>
    <t>Período</t>
  </si>
  <si>
    <t>01/10/2020 à 31/10/2020</t>
  </si>
  <si>
    <t>01/11/2020 à 30/11/2020</t>
  </si>
  <si>
    <t>01/12/2020 à 31/12/2020</t>
  </si>
  <si>
    <t>01/01/2021 à 31/01/2021</t>
  </si>
  <si>
    <t>01/02/2021 à 28/02/2021</t>
  </si>
  <si>
    <t>01/03/2021 à 31/03/2021</t>
  </si>
  <si>
    <t>01/04/2021 à 30/04/2021</t>
  </si>
  <si>
    <t>CONTRATO 82.2016.SJR</t>
  </si>
  <si>
    <t>01/10/2016 à 30/09/2017</t>
  </si>
  <si>
    <t>01/10/2018 à 30/09/2019</t>
  </si>
  <si>
    <t>23214.002335/2018-90</t>
  </si>
  <si>
    <t>01/10/2017 à 30/09/2018</t>
  </si>
  <si>
    <t>23214.001775/2019-19</t>
  </si>
  <si>
    <t>Termo Aditivo 03/2019</t>
  </si>
  <si>
    <t xml:space="preserve">Termo Aditivo 01/2018 </t>
  </si>
  <si>
    <t xml:space="preserve">Termo Aditivo 01/2017 </t>
  </si>
  <si>
    <t>01/10/2019 à 30/09/2020</t>
  </si>
  <si>
    <t>Termo Aditivo 04/2020</t>
  </si>
  <si>
    <t>01/10/2020 à 30/09/2021</t>
  </si>
  <si>
    <t>23214.001066/2020-69</t>
  </si>
  <si>
    <t>ADITIVO 01/2017 - PRORROGAÇÃO</t>
  </si>
  <si>
    <t>ADITIVO 03/2019 - PRORROGAÇÃO</t>
  </si>
  <si>
    <t>01/05/2021 à 31/05/2021</t>
  </si>
  <si>
    <t>01/06/2021 à 30/06/2021</t>
  </si>
  <si>
    <t>01/07/2021 à 31/07/2021</t>
  </si>
  <si>
    <t>01/08/2021 à 31/08/2021</t>
  </si>
  <si>
    <t>01/09/2021 à 30/09/2021</t>
  </si>
  <si>
    <t>ADITIVO 04/2020 - PRORROGAÇÃO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</si>
</sst>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7" formatCode="&quot;R$&quot;#,##0.00;\-&quot;R$&quot;#,##0.00"/>
    <numFmt numFmtId="44" formatCode="_-&quot;R$&quot;* #,##0.00_-;\-&quot;R$&quot;* #,##0.00_-;_-&quot;R$&quot;* &quot;-&quot;??_-;_-@_-"/>
    <numFmt numFmtId="43" formatCode="_-* #,##0.00_-;\-* #,##0.00_-;_-* &quot;-&quot;??_-;_-@_-"/>
    <numFmt numFmtId="164" formatCode="_-&quot;R$&quot;\ * #,##0.00_-;\-&quot;R$&quot;\ * #,##0.00_-;_-&quot;R$&quot;\ * &quot;-&quot;??_-;_-@_-"/>
    <numFmt numFmtId="165" formatCode="0.000"/>
    <numFmt numFmtId="166" formatCode="dd/mm/yy;@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2">
    <xf numFmtId="0" fontId="0" fillId="0" borderId="0" xfId="0"/>
    <xf numFmtId="0" fontId="3" fillId="0" borderId="0" xfId="0" applyFont="1"/>
    <xf numFmtId="0" fontId="4" fillId="0" borderId="0" xfId="0" applyFont="1"/>
    <xf numFmtId="0" fontId="2" fillId="0" borderId="0" xfId="0" applyFont="1"/>
    <xf numFmtId="0" fontId="3" fillId="0" borderId="0" xfId="0" applyFont="1" applyBorder="1"/>
    <xf numFmtId="164" fontId="3" fillId="0" borderId="0" xfId="1" applyFont="1" applyBorder="1"/>
    <xf numFmtId="165" fontId="3" fillId="0" borderId="0" xfId="0" applyNumberFormat="1" applyFont="1" applyBorder="1"/>
    <xf numFmtId="164" fontId="3" fillId="0" borderId="0" xfId="0" applyNumberFormat="1" applyFont="1" applyBorder="1"/>
    <xf numFmtId="164" fontId="3" fillId="0" borderId="0" xfId="1" applyFont="1"/>
    <xf numFmtId="164" fontId="4" fillId="0" borderId="0" xfId="1" applyFont="1"/>
    <xf numFmtId="164" fontId="2" fillId="0" borderId="0" xfId="1" applyFont="1"/>
    <xf numFmtId="44" fontId="3" fillId="0" borderId="0" xfId="0" applyNumberFormat="1" applyFont="1" applyBorder="1"/>
    <xf numFmtId="44" fontId="3" fillId="0" borderId="0" xfId="0" applyNumberFormat="1" applyFont="1"/>
    <xf numFmtId="0" fontId="3" fillId="0" borderId="0" xfId="0" applyNumberFormat="1" applyFont="1"/>
    <xf numFmtId="10" fontId="3" fillId="0" borderId="0" xfId="2" applyNumberFormat="1" applyFont="1"/>
    <xf numFmtId="44" fontId="4" fillId="0" borderId="0" xfId="0" applyNumberFormat="1" applyFont="1"/>
    <xf numFmtId="0" fontId="5" fillId="3" borderId="1" xfId="0" applyFont="1" applyFill="1" applyBorder="1" applyAlignment="1">
      <alignment horizontal="left" vertical="center"/>
    </xf>
    <xf numFmtId="164" fontId="3" fillId="0" borderId="1" xfId="1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164" fontId="3" fillId="0" borderId="1" xfId="1" applyFont="1" applyBorder="1" applyAlignment="1">
      <alignment vertical="center"/>
    </xf>
    <xf numFmtId="0" fontId="5" fillId="3" borderId="1" xfId="0" applyFont="1" applyFill="1" applyBorder="1" applyAlignment="1">
      <alignment vertical="center"/>
    </xf>
    <xf numFmtId="14" fontId="3" fillId="0" borderId="1" xfId="0" applyNumberFormat="1" applyFont="1" applyBorder="1" applyAlignment="1">
      <alignment vertical="center"/>
    </xf>
    <xf numFmtId="14" fontId="3" fillId="0" borderId="1" xfId="0" applyNumberFormat="1" applyFont="1" applyBorder="1" applyAlignment="1">
      <alignment vertical="center" wrapText="1"/>
    </xf>
    <xf numFmtId="0" fontId="6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vertical="center"/>
    </xf>
    <xf numFmtId="0" fontId="0" fillId="0" borderId="0" xfId="0" applyFill="1" applyBorder="1"/>
    <xf numFmtId="164" fontId="0" fillId="0" borderId="0" xfId="1" applyFont="1" applyFill="1" applyBorder="1"/>
    <xf numFmtId="0" fontId="0" fillId="0" borderId="0" xfId="0" applyBorder="1"/>
    <xf numFmtId="0" fontId="0" fillId="0" borderId="0" xfId="0" applyBorder="1" applyAlignment="1">
      <alignment vertical="center"/>
    </xf>
    <xf numFmtId="0" fontId="9" fillId="0" borderId="1" xfId="0" applyFont="1" applyBorder="1" applyAlignment="1">
      <alignment horizontal="center" vertical="center" wrapText="1"/>
    </xf>
    <xf numFmtId="164" fontId="0" fillId="0" borderId="5" xfId="1" applyFont="1" applyBorder="1"/>
    <xf numFmtId="164" fontId="0" fillId="4" borderId="0" xfId="1" applyNumberFormat="1" applyFont="1" applyFill="1" applyBorder="1"/>
    <xf numFmtId="164" fontId="0" fillId="0" borderId="0" xfId="0" applyNumberFormat="1" applyBorder="1" applyAlignment="1"/>
    <xf numFmtId="164" fontId="0" fillId="0" borderId="0" xfId="1" applyFont="1" applyBorder="1"/>
    <xf numFmtId="164" fontId="9" fillId="0" borderId="1" xfId="1" applyFont="1" applyFill="1" applyBorder="1" applyAlignment="1">
      <alignment horizontal="center" vertical="center" wrapText="1"/>
    </xf>
    <xf numFmtId="164" fontId="9" fillId="0" borderId="1" xfId="1" applyFont="1" applyBorder="1" applyAlignment="1">
      <alignment horizontal="center" vertical="center" wrapText="1"/>
    </xf>
    <xf numFmtId="44" fontId="0" fillId="0" borderId="1" xfId="0" applyNumberFormat="1" applyBorder="1"/>
    <xf numFmtId="0" fontId="0" fillId="0" borderId="1" xfId="0" applyBorder="1"/>
    <xf numFmtId="14" fontId="5" fillId="3" borderId="1" xfId="0" applyNumberFormat="1" applyFont="1" applyFill="1" applyBorder="1" applyAlignment="1">
      <alignment vertical="center"/>
    </xf>
    <xf numFmtId="166" fontId="0" fillId="0" borderId="0" xfId="0" applyNumberFormat="1" applyFill="1" applyBorder="1"/>
    <xf numFmtId="166" fontId="0" fillId="0" borderId="0" xfId="1" applyNumberFormat="1" applyFont="1" applyFill="1" applyBorder="1"/>
    <xf numFmtId="0" fontId="0" fillId="0" borderId="0" xfId="0" applyNumberFormat="1" applyBorder="1"/>
    <xf numFmtId="0" fontId="3" fillId="0" borderId="0" xfId="0" applyFont="1" applyBorder="1" applyAlignment="1">
      <alignment horizontal="center"/>
    </xf>
    <xf numFmtId="0" fontId="5" fillId="2" borderId="2" xfId="0" applyFont="1" applyFill="1" applyBorder="1" applyAlignment="1">
      <alignment horizontal="right" vertical="center"/>
    </xf>
    <xf numFmtId="0" fontId="5" fillId="2" borderId="3" xfId="0" applyFont="1" applyFill="1" applyBorder="1" applyAlignment="1">
      <alignment horizontal="right" vertical="center"/>
    </xf>
    <xf numFmtId="0" fontId="5" fillId="2" borderId="4" xfId="0" applyFont="1" applyFill="1" applyBorder="1" applyAlignment="1">
      <alignment horizontal="right" vertical="center"/>
    </xf>
    <xf numFmtId="0" fontId="9" fillId="2" borderId="1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10" fillId="7" borderId="1" xfId="0" applyFont="1" applyFill="1" applyBorder="1" applyAlignment="1">
      <alignment horizontal="center"/>
    </xf>
    <xf numFmtId="14" fontId="9" fillId="2" borderId="1" xfId="0" applyNumberFormat="1" applyFont="1" applyFill="1" applyBorder="1" applyAlignment="1">
      <alignment horizontal="center"/>
    </xf>
    <xf numFmtId="7" fontId="3" fillId="0" borderId="1" xfId="1" applyNumberFormat="1" applyFont="1" applyBorder="1" applyAlignment="1">
      <alignment vertical="center"/>
    </xf>
    <xf numFmtId="7" fontId="5" fillId="2" borderId="1" xfId="1" applyNumberFormat="1" applyFont="1" applyFill="1" applyBorder="1" applyAlignment="1">
      <alignment vertical="center"/>
    </xf>
    <xf numFmtId="10" fontId="11" fillId="2" borderId="1" xfId="2" applyNumberFormat="1" applyFont="1" applyFill="1" applyBorder="1" applyAlignment="1">
      <alignment horizontal="center" vertical="center"/>
    </xf>
    <xf numFmtId="10" fontId="12" fillId="2" borderId="1" xfId="1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/>
    </xf>
    <xf numFmtId="0" fontId="9" fillId="2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43" fontId="0" fillId="0" borderId="0" xfId="0" applyNumberFormat="1" applyFont="1"/>
    <xf numFmtId="0" fontId="0" fillId="0" borderId="0" xfId="0" applyFont="1"/>
    <xf numFmtId="0" fontId="0" fillId="0" borderId="1" xfId="0" applyFont="1" applyBorder="1" applyAlignment="1">
      <alignment horizontal="center" vertical="center"/>
    </xf>
    <xf numFmtId="0" fontId="13" fillId="0" borderId="0" xfId="0" applyFont="1" applyAlignment="1">
      <alignment vertical="center" wrapText="1"/>
    </xf>
    <xf numFmtId="7" fontId="5" fillId="0" borderId="1" xfId="1" applyNumberFormat="1" applyFont="1" applyBorder="1" applyAlignment="1">
      <alignment vertical="center"/>
    </xf>
    <xf numFmtId="0" fontId="10" fillId="7" borderId="3" xfId="0" applyFont="1" applyFill="1" applyBorder="1" applyAlignment="1">
      <alignment horizontal="center"/>
    </xf>
    <xf numFmtId="0" fontId="9" fillId="2" borderId="6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/>
    </xf>
    <xf numFmtId="14" fontId="9" fillId="2" borderId="9" xfId="0" applyNumberFormat="1" applyFont="1" applyFill="1" applyBorder="1" applyAlignment="1">
      <alignment horizontal="center"/>
    </xf>
    <xf numFmtId="14" fontId="9" fillId="2" borderId="10" xfId="0" applyNumberFormat="1" applyFont="1" applyFill="1" applyBorder="1" applyAlignment="1">
      <alignment horizontal="center"/>
    </xf>
    <xf numFmtId="0" fontId="9" fillId="2" borderId="9" xfId="0" applyFont="1" applyFill="1" applyBorder="1" applyAlignment="1">
      <alignment horizontal="center"/>
    </xf>
    <xf numFmtId="0" fontId="9" fillId="2" borderId="10" xfId="0" applyFont="1" applyFill="1" applyBorder="1" applyAlignment="1">
      <alignment horizontal="center"/>
    </xf>
    <xf numFmtId="0" fontId="9" fillId="0" borderId="11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7" fontId="3" fillId="0" borderId="10" xfId="1" applyNumberFormat="1" applyFont="1" applyBorder="1" applyAlignment="1">
      <alignment vertical="center"/>
    </xf>
    <xf numFmtId="0" fontId="10" fillId="7" borderId="12" xfId="0" applyFont="1" applyFill="1" applyBorder="1" applyAlignment="1">
      <alignment horizontal="center"/>
    </xf>
    <xf numFmtId="0" fontId="10" fillId="7" borderId="13" xfId="0" applyFont="1" applyFill="1" applyBorder="1" applyAlignment="1">
      <alignment horizontal="center"/>
    </xf>
    <xf numFmtId="164" fontId="9" fillId="0" borderId="9" xfId="1" applyFont="1" applyBorder="1" applyAlignment="1">
      <alignment horizontal="center" vertical="center"/>
    </xf>
    <xf numFmtId="164" fontId="9" fillId="0" borderId="10" xfId="1" applyFont="1" applyBorder="1" applyAlignment="1">
      <alignment horizontal="center" vertical="center"/>
    </xf>
    <xf numFmtId="164" fontId="0" fillId="0" borderId="14" xfId="1" applyFont="1" applyFill="1" applyBorder="1" applyAlignment="1">
      <alignment horizontal="center" vertical="center"/>
    </xf>
    <xf numFmtId="7" fontId="3" fillId="0" borderId="15" xfId="1" applyNumberFormat="1" applyFont="1" applyBorder="1" applyAlignment="1">
      <alignment vertical="center"/>
    </xf>
    <xf numFmtId="164" fontId="9" fillId="4" borderId="4" xfId="1" applyFont="1" applyFill="1" applyBorder="1" applyAlignment="1">
      <alignment horizontal="center" vertical="center" wrapText="1"/>
    </xf>
    <xf numFmtId="0" fontId="9" fillId="5" borderId="6" xfId="0" applyFont="1" applyFill="1" applyBorder="1" applyAlignment="1">
      <alignment horizontal="center"/>
    </xf>
    <xf numFmtId="0" fontId="9" fillId="5" borderId="7" xfId="0" applyFont="1" applyFill="1" applyBorder="1" applyAlignment="1">
      <alignment horizontal="center"/>
    </xf>
    <xf numFmtId="0" fontId="9" fillId="5" borderId="8" xfId="0" applyFont="1" applyFill="1" applyBorder="1" applyAlignment="1">
      <alignment horizontal="center"/>
    </xf>
    <xf numFmtId="0" fontId="9" fillId="5" borderId="9" xfId="0" applyFont="1" applyFill="1" applyBorder="1" applyAlignment="1">
      <alignment horizontal="center"/>
    </xf>
    <xf numFmtId="0" fontId="9" fillId="5" borderId="10" xfId="0" applyFont="1" applyFill="1" applyBorder="1" applyAlignment="1">
      <alignment horizontal="center"/>
    </xf>
    <xf numFmtId="0" fontId="9" fillId="0" borderId="9" xfId="0" applyFont="1" applyBorder="1" applyAlignment="1">
      <alignment horizontal="center" vertical="center" wrapText="1"/>
    </xf>
    <xf numFmtId="0" fontId="9" fillId="6" borderId="10" xfId="0" applyFont="1" applyFill="1" applyBorder="1" applyAlignment="1">
      <alignment horizontal="center" vertical="center" wrapText="1"/>
    </xf>
    <xf numFmtId="0" fontId="10" fillId="7" borderId="9" xfId="0" applyFont="1" applyFill="1" applyBorder="1" applyAlignment="1">
      <alignment horizontal="center"/>
    </xf>
    <xf numFmtId="44" fontId="0" fillId="0" borderId="15" xfId="0" applyNumberFormat="1" applyBorder="1"/>
    <xf numFmtId="7" fontId="5" fillId="6" borderId="10" xfId="1" applyNumberFormat="1" applyFont="1" applyFill="1" applyBorder="1" applyAlignment="1">
      <alignment vertical="center"/>
    </xf>
    <xf numFmtId="0" fontId="0" fillId="0" borderId="16" xfId="0" applyBorder="1" applyAlignment="1">
      <alignment horizontal="center"/>
    </xf>
    <xf numFmtId="164" fontId="9" fillId="4" borderId="3" xfId="1" applyFont="1" applyFill="1" applyBorder="1" applyAlignment="1">
      <alignment horizontal="center" vertical="center" wrapText="1"/>
    </xf>
    <xf numFmtId="164" fontId="0" fillId="0" borderId="0" xfId="1" applyFont="1" applyFill="1" applyBorder="1" applyAlignment="1">
      <alignment horizontal="center" vertical="center"/>
    </xf>
    <xf numFmtId="0" fontId="0" fillId="0" borderId="1" xfId="0" applyFill="1" applyBorder="1"/>
    <xf numFmtId="7" fontId="3" fillId="0" borderId="9" xfId="1" applyNumberFormat="1" applyFont="1" applyBorder="1" applyAlignment="1">
      <alignment vertical="center"/>
    </xf>
    <xf numFmtId="0" fontId="10" fillId="7" borderId="10" xfId="0" applyFont="1" applyFill="1" applyBorder="1" applyAlignment="1">
      <alignment horizontal="center"/>
    </xf>
    <xf numFmtId="164" fontId="9" fillId="0" borderId="10" xfId="1" applyFont="1" applyBorder="1" applyAlignment="1">
      <alignment horizontal="center" vertical="center" wrapText="1"/>
    </xf>
    <xf numFmtId="164" fontId="0" fillId="0" borderId="9" xfId="1" applyFont="1" applyFill="1" applyBorder="1" applyAlignment="1">
      <alignment horizontal="center" vertical="center"/>
    </xf>
    <xf numFmtId="0" fontId="0" fillId="0" borderId="10" xfId="0" applyFill="1" applyBorder="1"/>
    <xf numFmtId="0" fontId="0" fillId="0" borderId="15" xfId="0" applyFill="1" applyBorder="1"/>
    <xf numFmtId="0" fontId="0" fillId="0" borderId="16" xfId="0" applyFill="1" applyBorder="1"/>
    <xf numFmtId="7" fontId="0" fillId="0" borderId="1" xfId="0" applyNumberFormat="1" applyFill="1" applyBorder="1"/>
    <xf numFmtId="7" fontId="0" fillId="0" borderId="15" xfId="0" applyNumberFormat="1" applyFill="1" applyBorder="1"/>
    <xf numFmtId="44" fontId="0" fillId="0" borderId="16" xfId="0" applyNumberFormat="1" applyBorder="1"/>
    <xf numFmtId="7" fontId="3" fillId="0" borderId="17" xfId="1" applyNumberFormat="1" applyFont="1" applyBorder="1" applyAlignment="1">
      <alignment vertical="center"/>
    </xf>
    <xf numFmtId="7" fontId="0" fillId="0" borderId="0" xfId="0" applyNumberFormat="1" applyFill="1" applyBorder="1"/>
    <xf numFmtId="0" fontId="0" fillId="0" borderId="0" xfId="0" applyFill="1" applyBorder="1" applyAlignment="1">
      <alignment horizontal="center"/>
    </xf>
    <xf numFmtId="14" fontId="3" fillId="0" borderId="16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vertical="center"/>
    </xf>
  </cellXfs>
  <cellStyles count="3">
    <cellStyle name="Moeda" xfId="1" builtinId="4"/>
    <cellStyle name="Normal" xfId="0" builtinId="0"/>
    <cellStyle name="Porcentagem" xfId="2" builtinId="5"/>
  </cellStyles>
  <dxfs count="16"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33"/>
  <sheetViews>
    <sheetView showGridLines="0" workbookViewId="0">
      <selection activeCell="D8" sqref="D8"/>
    </sheetView>
  </sheetViews>
  <sheetFormatPr defaultRowHeight="15" x14ac:dyDescent="0.25"/>
  <cols>
    <col min="1" max="1" width="3.85546875" style="1" customWidth="1"/>
    <col min="2" max="2" width="37.7109375" style="1" bestFit="1" customWidth="1"/>
    <col min="3" max="3" width="26.7109375" style="1" customWidth="1"/>
    <col min="4" max="4" width="24.5703125" style="1" bestFit="1" customWidth="1"/>
    <col min="5" max="5" width="21" style="1" customWidth="1"/>
    <col min="6" max="6" width="14.28515625" style="2" bestFit="1" customWidth="1"/>
    <col min="7" max="7" width="14.140625" style="3" bestFit="1" customWidth="1"/>
    <col min="8" max="8" width="20.42578125" style="1" bestFit="1" customWidth="1"/>
    <col min="9" max="9" width="17" style="4" bestFit="1" customWidth="1"/>
    <col min="10" max="10" width="13.7109375" style="4" bestFit="1" customWidth="1"/>
    <col min="11" max="11" width="9.140625" style="1"/>
    <col min="12" max="12" width="17" style="1" bestFit="1" customWidth="1"/>
    <col min="13" max="16384" width="9.140625" style="1"/>
  </cols>
  <sheetData>
    <row r="3" spans="2:10" ht="15.75" x14ac:dyDescent="0.25">
      <c r="B3" s="26" t="s">
        <v>54</v>
      </c>
      <c r="C3" s="23" t="s">
        <v>8</v>
      </c>
      <c r="D3" s="23" t="s">
        <v>9</v>
      </c>
      <c r="E3" s="23" t="s">
        <v>0</v>
      </c>
      <c r="F3" s="24" t="s">
        <v>1</v>
      </c>
      <c r="G3" s="25" t="s">
        <v>2</v>
      </c>
      <c r="H3" s="23" t="s">
        <v>4</v>
      </c>
      <c r="I3" s="44"/>
      <c r="J3" s="44"/>
    </row>
    <row r="4" spans="2:10" x14ac:dyDescent="0.25">
      <c r="B4" s="20" t="s">
        <v>3</v>
      </c>
      <c r="C4" s="19"/>
      <c r="D4" t="s">
        <v>55</v>
      </c>
      <c r="E4" s="52">
        <v>330000</v>
      </c>
      <c r="F4" s="52"/>
      <c r="G4" s="52"/>
      <c r="H4" s="39" t="s">
        <v>42</v>
      </c>
      <c r="I4" s="5"/>
    </row>
    <row r="5" spans="2:10" x14ac:dyDescent="0.25">
      <c r="B5" s="40" t="s">
        <v>62</v>
      </c>
      <c r="C5" s="19" t="s">
        <v>43</v>
      </c>
      <c r="D5" s="18" t="s">
        <v>58</v>
      </c>
      <c r="E5" s="52">
        <v>330000</v>
      </c>
      <c r="F5" s="52"/>
      <c r="G5" s="52"/>
      <c r="H5" s="39" t="s">
        <v>57</v>
      </c>
      <c r="I5" s="5"/>
    </row>
    <row r="6" spans="2:10" x14ac:dyDescent="0.25">
      <c r="B6" s="40" t="s">
        <v>61</v>
      </c>
      <c r="C6" s="19" t="s">
        <v>43</v>
      </c>
      <c r="D6" s="21" t="s">
        <v>56</v>
      </c>
      <c r="E6" s="52">
        <v>330000</v>
      </c>
      <c r="F6" s="52"/>
      <c r="G6" s="52"/>
      <c r="H6" s="39" t="s">
        <v>57</v>
      </c>
      <c r="I6" s="5"/>
    </row>
    <row r="7" spans="2:10" x14ac:dyDescent="0.25">
      <c r="B7" s="40" t="s">
        <v>60</v>
      </c>
      <c r="C7" s="19" t="s">
        <v>43</v>
      </c>
      <c r="D7" s="21" t="s">
        <v>63</v>
      </c>
      <c r="E7" s="52">
        <v>330000</v>
      </c>
      <c r="F7" s="52"/>
      <c r="G7" s="52"/>
      <c r="H7" s="39" t="s">
        <v>59</v>
      </c>
      <c r="I7" s="5"/>
    </row>
    <row r="8" spans="2:10" x14ac:dyDescent="0.25">
      <c r="B8" s="40" t="s">
        <v>64</v>
      </c>
      <c r="C8" s="19" t="s">
        <v>43</v>
      </c>
      <c r="D8" s="18" t="s">
        <v>65</v>
      </c>
      <c r="E8" s="52">
        <v>330000</v>
      </c>
      <c r="F8" s="52"/>
      <c r="G8" s="52"/>
      <c r="H8" s="39" t="s">
        <v>66</v>
      </c>
      <c r="I8" s="5"/>
    </row>
    <row r="9" spans="2:10" x14ac:dyDescent="0.25">
      <c r="B9" s="20"/>
      <c r="C9" s="17"/>
      <c r="D9" s="18"/>
      <c r="E9" s="52"/>
      <c r="F9" s="52"/>
      <c r="G9" s="52"/>
      <c r="H9" s="18"/>
      <c r="I9" s="5"/>
    </row>
    <row r="10" spans="2:10" x14ac:dyDescent="0.25">
      <c r="B10" s="40"/>
      <c r="C10" s="17"/>
      <c r="D10" s="18"/>
      <c r="E10" s="52"/>
      <c r="F10" s="52"/>
      <c r="G10" s="52"/>
      <c r="H10" s="18"/>
      <c r="I10" s="5"/>
    </row>
    <row r="11" spans="2:10" x14ac:dyDescent="0.25">
      <c r="B11" s="20"/>
      <c r="C11" s="19"/>
      <c r="D11" s="18"/>
      <c r="E11" s="52"/>
      <c r="F11" s="52"/>
      <c r="G11" s="52"/>
      <c r="H11" s="18"/>
      <c r="I11" s="5"/>
    </row>
    <row r="12" spans="2:10" x14ac:dyDescent="0.25">
      <c r="B12" s="20"/>
      <c r="C12" s="19"/>
      <c r="D12" s="18"/>
      <c r="E12" s="52"/>
      <c r="F12" s="52"/>
      <c r="G12" s="52"/>
      <c r="H12" s="18"/>
      <c r="I12" s="5"/>
    </row>
    <row r="13" spans="2:10" x14ac:dyDescent="0.25">
      <c r="B13" s="20"/>
      <c r="C13" s="19"/>
      <c r="D13" s="18"/>
      <c r="E13" s="52"/>
      <c r="F13" s="52"/>
      <c r="G13" s="52"/>
      <c r="H13" s="18"/>
      <c r="I13" s="5"/>
    </row>
    <row r="14" spans="2:10" x14ac:dyDescent="0.25">
      <c r="B14" s="20"/>
      <c r="C14" s="19"/>
      <c r="D14" s="21"/>
      <c r="E14" s="52"/>
      <c r="F14" s="52"/>
      <c r="G14" s="52"/>
      <c r="H14" s="21"/>
      <c r="I14" s="5"/>
    </row>
    <row r="15" spans="2:10" x14ac:dyDescent="0.25">
      <c r="B15" s="20"/>
      <c r="C15" s="19"/>
      <c r="D15" s="21"/>
      <c r="E15" s="52"/>
      <c r="F15" s="52"/>
      <c r="G15" s="52"/>
      <c r="H15" s="22"/>
      <c r="I15" s="5"/>
    </row>
    <row r="16" spans="2:10" x14ac:dyDescent="0.25">
      <c r="B16" s="20"/>
      <c r="C16" s="19"/>
      <c r="D16" s="21"/>
      <c r="E16" s="52"/>
      <c r="F16" s="52"/>
      <c r="G16" s="52"/>
      <c r="H16" s="21"/>
      <c r="I16" s="5"/>
    </row>
    <row r="17" spans="2:10" x14ac:dyDescent="0.25">
      <c r="B17" s="20"/>
      <c r="C17" s="19"/>
      <c r="D17" s="18"/>
      <c r="E17" s="52"/>
      <c r="F17" s="52"/>
      <c r="G17" s="52"/>
      <c r="H17" s="18"/>
      <c r="I17" s="5"/>
    </row>
    <row r="18" spans="2:10" x14ac:dyDescent="0.25">
      <c r="B18" s="20"/>
      <c r="C18" s="19"/>
      <c r="D18" s="18"/>
      <c r="E18" s="52"/>
      <c r="F18" s="52"/>
      <c r="G18" s="52"/>
      <c r="H18" s="18"/>
      <c r="I18" s="5"/>
    </row>
    <row r="19" spans="2:10" x14ac:dyDescent="0.25">
      <c r="B19" s="20"/>
      <c r="C19" s="19"/>
      <c r="D19" s="18"/>
      <c r="E19" s="52"/>
      <c r="F19" s="52"/>
      <c r="G19" s="52"/>
      <c r="H19" s="18"/>
      <c r="I19" s="5"/>
      <c r="J19" s="6"/>
    </row>
    <row r="20" spans="2:10" x14ac:dyDescent="0.25">
      <c r="B20" s="20"/>
      <c r="C20" s="19"/>
      <c r="D20" s="18"/>
      <c r="E20" s="52"/>
      <c r="F20" s="52"/>
      <c r="G20" s="52"/>
      <c r="H20" s="18"/>
      <c r="I20" s="5"/>
      <c r="J20" s="6"/>
    </row>
    <row r="21" spans="2:10" x14ac:dyDescent="0.25">
      <c r="B21" s="20"/>
      <c r="C21" s="19"/>
      <c r="D21" s="18"/>
      <c r="E21" s="52"/>
      <c r="F21" s="52"/>
      <c r="G21" s="52"/>
      <c r="H21" s="18"/>
      <c r="I21" s="5"/>
      <c r="J21" s="6"/>
    </row>
    <row r="22" spans="2:10" x14ac:dyDescent="0.25">
      <c r="B22" s="20"/>
      <c r="C22" s="19"/>
      <c r="D22" s="18"/>
      <c r="E22" s="52"/>
      <c r="F22" s="52"/>
      <c r="G22" s="52"/>
      <c r="H22" s="18"/>
      <c r="I22" s="5"/>
      <c r="J22" s="6"/>
    </row>
    <row r="23" spans="2:10" x14ac:dyDescent="0.25">
      <c r="B23" s="20"/>
      <c r="C23" s="19"/>
      <c r="D23" s="18"/>
      <c r="E23" s="52"/>
      <c r="F23" s="52"/>
      <c r="G23" s="52"/>
      <c r="H23" s="18"/>
      <c r="I23" s="5"/>
      <c r="J23" s="6"/>
    </row>
    <row r="24" spans="2:10" x14ac:dyDescent="0.25">
      <c r="B24" s="20"/>
      <c r="C24" s="19"/>
      <c r="D24" s="18"/>
      <c r="E24" s="52"/>
      <c r="F24" s="52"/>
      <c r="G24" s="52"/>
      <c r="H24" s="18"/>
      <c r="I24" s="5"/>
      <c r="J24" s="6"/>
    </row>
    <row r="25" spans="2:10" x14ac:dyDescent="0.25">
      <c r="B25" s="20"/>
      <c r="C25" s="19"/>
      <c r="D25" s="18"/>
      <c r="E25" s="52"/>
      <c r="F25" s="52"/>
      <c r="G25" s="52"/>
      <c r="H25" s="18"/>
      <c r="I25" s="5"/>
      <c r="J25" s="6"/>
    </row>
    <row r="26" spans="2:10" x14ac:dyDescent="0.25">
      <c r="B26" s="16"/>
      <c r="C26" s="17"/>
      <c r="D26" s="18"/>
      <c r="E26" s="52"/>
      <c r="F26" s="52"/>
      <c r="G26" s="52"/>
      <c r="H26" s="18"/>
      <c r="I26" s="5"/>
      <c r="J26" s="6"/>
    </row>
    <row r="27" spans="2:10" x14ac:dyDescent="0.25">
      <c r="B27" s="45" t="s">
        <v>10</v>
      </c>
      <c r="C27" s="46"/>
      <c r="D27" s="47"/>
      <c r="E27" s="53">
        <f>SUM(E4:E26)</f>
        <v>1650000</v>
      </c>
      <c r="F27" s="54">
        <f>SUM(F4:F26)</f>
        <v>0</v>
      </c>
      <c r="G27" s="55">
        <f>SUM(G4:G26)</f>
        <v>0</v>
      </c>
      <c r="H27" s="56"/>
      <c r="I27" s="7"/>
    </row>
    <row r="28" spans="2:10" x14ac:dyDescent="0.25">
      <c r="C28" s="8"/>
      <c r="E28" s="8"/>
      <c r="F28" s="9"/>
      <c r="G28" s="10"/>
    </row>
    <row r="29" spans="2:10" x14ac:dyDescent="0.25">
      <c r="E29" s="8"/>
      <c r="F29" s="15"/>
    </row>
    <row r="30" spans="2:10" x14ac:dyDescent="0.25">
      <c r="E30" s="14"/>
      <c r="F30" s="15"/>
      <c r="I30" s="11"/>
    </row>
    <row r="31" spans="2:10" x14ac:dyDescent="0.25">
      <c r="E31" s="13"/>
      <c r="F31" s="15"/>
    </row>
    <row r="32" spans="2:10" x14ac:dyDescent="0.25">
      <c r="E32" s="12"/>
      <c r="F32" s="15"/>
    </row>
    <row r="33" spans="6:6" x14ac:dyDescent="0.25">
      <c r="F33" s="15"/>
    </row>
  </sheetData>
  <mergeCells count="2">
    <mergeCell ref="I3:J3"/>
    <mergeCell ref="B27:D27"/>
  </mergeCells>
  <conditionalFormatting sqref="C18:C20 C28:C1048576 C9:C16 C3:C6">
    <cfRule type="containsText" dxfId="15" priority="13" operator="containsText" text="acréscimo">
      <formula>NOT(ISERROR(SEARCH("acréscimo",C3)))</formula>
    </cfRule>
    <cfRule type="containsText" dxfId="14" priority="14" operator="containsText" text="supressão">
      <formula>NOT(ISERROR(SEARCH("supressão",C3)))</formula>
    </cfRule>
  </conditionalFormatting>
  <conditionalFormatting sqref="C17">
    <cfRule type="containsText" dxfId="13" priority="11" operator="containsText" text="acréscimo">
      <formula>NOT(ISERROR(SEARCH("acréscimo",C17)))</formula>
    </cfRule>
    <cfRule type="containsText" dxfId="12" priority="12" operator="containsText" text="supressão">
      <formula>NOT(ISERROR(SEARCH("supressão",C17)))</formula>
    </cfRule>
  </conditionalFormatting>
  <conditionalFormatting sqref="C21">
    <cfRule type="containsText" dxfId="11" priority="9" operator="containsText" text="acréscimo">
      <formula>NOT(ISERROR(SEARCH("acréscimo",C21)))</formula>
    </cfRule>
    <cfRule type="containsText" dxfId="10" priority="10" operator="containsText" text="supressão">
      <formula>NOT(ISERROR(SEARCH("supressão",C21)))</formula>
    </cfRule>
  </conditionalFormatting>
  <conditionalFormatting sqref="C22">
    <cfRule type="containsText" dxfId="9" priority="7" operator="containsText" text="acréscimo">
      <formula>NOT(ISERROR(SEARCH("acréscimo",C22)))</formula>
    </cfRule>
    <cfRule type="containsText" dxfId="8" priority="8" operator="containsText" text="supressão">
      <formula>NOT(ISERROR(SEARCH("supressão",C22)))</formula>
    </cfRule>
  </conditionalFormatting>
  <conditionalFormatting sqref="C23:C26">
    <cfRule type="containsText" dxfId="7" priority="5" operator="containsText" text="acréscimo">
      <formula>NOT(ISERROR(SEARCH("acréscimo",C23)))</formula>
    </cfRule>
    <cfRule type="containsText" dxfId="6" priority="6" operator="containsText" text="supressão">
      <formula>NOT(ISERROR(SEARCH("supressão",C23)))</formula>
    </cfRule>
  </conditionalFormatting>
  <conditionalFormatting sqref="C7">
    <cfRule type="containsText" dxfId="5" priority="3" operator="containsText" text="acréscimo">
      <formula>NOT(ISERROR(SEARCH("acréscimo",C7)))</formula>
    </cfRule>
    <cfRule type="containsText" dxfId="4" priority="4" operator="containsText" text="supressão">
      <formula>NOT(ISERROR(SEARCH("supressão",C7)))</formula>
    </cfRule>
  </conditionalFormatting>
  <conditionalFormatting sqref="C8">
    <cfRule type="containsText" dxfId="3" priority="1" operator="containsText" text="acréscimo">
      <formula>NOT(ISERROR(SEARCH("acréscimo",C8)))</formula>
    </cfRule>
    <cfRule type="containsText" dxfId="2" priority="2" operator="containsText" text="supressão">
      <formula>NOT(ISERROR(SEARCH("supressão",C8)))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43"/>
  <sheetViews>
    <sheetView showGridLines="0" zoomScale="110" zoomScaleNormal="110" workbookViewId="0">
      <selection activeCell="G5" sqref="G5"/>
    </sheetView>
  </sheetViews>
  <sheetFormatPr defaultRowHeight="15" x14ac:dyDescent="0.25"/>
  <cols>
    <col min="1" max="1" width="2.42578125" style="61" customWidth="1"/>
    <col min="2" max="2" width="9.140625" style="61"/>
    <col min="3" max="3" width="54.5703125" style="61" bestFit="1" customWidth="1"/>
    <col min="4" max="5" width="9.140625" style="61"/>
    <col min="6" max="6" width="16.28515625" style="61" bestFit="1" customWidth="1"/>
    <col min="7" max="7" width="14.42578125" style="61" bestFit="1" customWidth="1"/>
    <col min="8" max="8" width="19" style="60" customWidth="1"/>
    <col min="9" max="10" width="22.140625" style="61" bestFit="1" customWidth="1"/>
    <col min="11" max="16384" width="9.140625" style="61"/>
  </cols>
  <sheetData>
    <row r="2" spans="2:8" x14ac:dyDescent="0.25">
      <c r="B2" s="57" t="str">
        <f>'Resumo do Contrato'!B3</f>
        <v>CONTRATO 82.2016.SJR</v>
      </c>
      <c r="C2" s="57"/>
      <c r="D2" s="57"/>
      <c r="E2" s="57"/>
      <c r="F2" s="57"/>
      <c r="G2" s="57"/>
    </row>
    <row r="3" spans="2:8" x14ac:dyDescent="0.25">
      <c r="B3" s="58" t="s">
        <v>15</v>
      </c>
      <c r="C3" s="58" t="s">
        <v>41</v>
      </c>
      <c r="D3" s="58" t="s">
        <v>17</v>
      </c>
      <c r="E3" s="58" t="s">
        <v>18</v>
      </c>
      <c r="F3" s="58" t="s">
        <v>19</v>
      </c>
      <c r="G3" s="58" t="s">
        <v>20</v>
      </c>
    </row>
    <row r="4" spans="2:8" ht="90" x14ac:dyDescent="0.25">
      <c r="B4" s="62">
        <v>1</v>
      </c>
      <c r="C4" s="63" t="s">
        <v>45</v>
      </c>
      <c r="D4" s="62" t="s">
        <v>44</v>
      </c>
      <c r="E4" s="62">
        <v>12</v>
      </c>
      <c r="F4" s="52">
        <f>G4/12</f>
        <v>3000</v>
      </c>
      <c r="G4" s="52">
        <v>36000</v>
      </c>
    </row>
    <row r="5" spans="2:8" x14ac:dyDescent="0.25">
      <c r="B5" s="59" t="s">
        <v>16</v>
      </c>
      <c r="C5" s="59"/>
      <c r="D5" s="59"/>
      <c r="E5" s="59"/>
      <c r="F5" s="59"/>
      <c r="G5" s="64">
        <f>SUM(G4)</f>
        <v>36000</v>
      </c>
      <c r="H5" s="61"/>
    </row>
    <row r="6" spans="2:8" x14ac:dyDescent="0.25">
      <c r="G6" s="60"/>
    </row>
    <row r="143" spans="10:10" x14ac:dyDescent="0.25">
      <c r="J143" s="60">
        <f>SUM(J112:J142)</f>
        <v>0</v>
      </c>
    </row>
  </sheetData>
  <mergeCells count="2">
    <mergeCell ref="B2:G2"/>
    <mergeCell ref="B5:F5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24"/>
  <sheetViews>
    <sheetView showGridLines="0" tabSelected="1" zoomScale="85" zoomScaleNormal="85" workbookViewId="0">
      <selection activeCell="G21" sqref="G21"/>
    </sheetView>
  </sheetViews>
  <sheetFormatPr defaultRowHeight="15" x14ac:dyDescent="0.25"/>
  <cols>
    <col min="1" max="1" width="4.140625" style="27" customWidth="1"/>
    <col min="2" max="2" width="11.42578125" style="27" customWidth="1"/>
    <col min="3" max="3" width="17.85546875" style="27" customWidth="1"/>
    <col min="4" max="4" width="23.28515625" style="27" bestFit="1" customWidth="1"/>
    <col min="5" max="5" width="13.85546875" style="27" customWidth="1"/>
    <col min="6" max="7" width="15.28515625" style="27" customWidth="1"/>
    <col min="8" max="8" width="24.7109375" style="27" bestFit="1" customWidth="1"/>
    <col min="9" max="9" width="16.7109375" style="28" customWidth="1"/>
    <col min="10" max="10" width="11.42578125" style="27" bestFit="1" customWidth="1"/>
    <col min="11" max="11" width="12.42578125" style="27" bestFit="1" customWidth="1"/>
    <col min="12" max="12" width="15.28515625" style="27" bestFit="1" customWidth="1"/>
    <col min="13" max="13" width="24.7109375" style="27" bestFit="1" customWidth="1"/>
    <col min="14" max="14" width="16.7109375" style="27" bestFit="1" customWidth="1"/>
    <col min="15" max="16" width="11.42578125" style="27" bestFit="1" customWidth="1"/>
    <col min="17" max="17" width="14.42578125" style="27" customWidth="1"/>
    <col min="18" max="18" width="23.28515625" style="27" bestFit="1" customWidth="1"/>
    <col min="19" max="19" width="16.7109375" style="27" bestFit="1" customWidth="1"/>
    <col min="20" max="21" width="11.42578125" style="27" bestFit="1" customWidth="1"/>
    <col min="22" max="22" width="10.42578125" style="27" bestFit="1" customWidth="1"/>
    <col min="23" max="23" width="23.28515625" style="27" bestFit="1" customWidth="1"/>
    <col min="24" max="24" width="16.7109375" style="27" bestFit="1" customWidth="1"/>
    <col min="25" max="16384" width="9.140625" style="27"/>
  </cols>
  <sheetData>
    <row r="1" spans="2:24" s="41" customFormat="1" x14ac:dyDescent="0.25">
      <c r="I1" s="42"/>
    </row>
    <row r="2" spans="2:24" s="41" customFormat="1" x14ac:dyDescent="0.25">
      <c r="I2" s="42"/>
    </row>
    <row r="3" spans="2:24" s="43" customFormat="1" x14ac:dyDescent="0.25"/>
    <row r="4" spans="2:24" s="43" customFormat="1" ht="15.75" thickBot="1" x14ac:dyDescent="0.3"/>
    <row r="5" spans="2:24" s="29" customFormat="1" x14ac:dyDescent="0.25">
      <c r="B5" s="66" t="str">
        <f>'Resumo do Contrato'!B3</f>
        <v>CONTRATO 82.2016.SJR</v>
      </c>
      <c r="C5" s="67"/>
      <c r="D5" s="68"/>
      <c r="E5" s="83" t="s">
        <v>67</v>
      </c>
      <c r="F5" s="84"/>
      <c r="G5" s="84"/>
      <c r="H5" s="85"/>
      <c r="I5" s="94" t="s">
        <v>6</v>
      </c>
      <c r="J5" s="83" t="s">
        <v>27</v>
      </c>
      <c r="K5" s="84"/>
      <c r="L5" s="84"/>
      <c r="M5" s="85"/>
      <c r="N5" s="82" t="s">
        <v>6</v>
      </c>
      <c r="O5" s="83" t="s">
        <v>68</v>
      </c>
      <c r="P5" s="84"/>
      <c r="Q5" s="84"/>
      <c r="R5" s="85"/>
      <c r="S5" s="94" t="s">
        <v>6</v>
      </c>
      <c r="T5" s="83" t="s">
        <v>74</v>
      </c>
      <c r="U5" s="84"/>
      <c r="V5" s="84"/>
      <c r="W5" s="85"/>
      <c r="X5" s="82" t="s">
        <v>6</v>
      </c>
    </row>
    <row r="6" spans="2:24" s="29" customFormat="1" x14ac:dyDescent="0.25">
      <c r="B6" s="69" t="str">
        <f>'Resumo do Contrato'!D4</f>
        <v>01/10/2016 à 30/09/2017</v>
      </c>
      <c r="C6" s="51"/>
      <c r="D6" s="70"/>
      <c r="E6" s="86" t="s">
        <v>58</v>
      </c>
      <c r="F6" s="49"/>
      <c r="G6" s="49"/>
      <c r="H6" s="87"/>
      <c r="I6" s="94"/>
      <c r="J6" s="86" t="s">
        <v>56</v>
      </c>
      <c r="K6" s="49"/>
      <c r="L6" s="49"/>
      <c r="M6" s="87"/>
      <c r="N6" s="82"/>
      <c r="O6" s="86" t="s">
        <v>63</v>
      </c>
      <c r="P6" s="49"/>
      <c r="Q6" s="49"/>
      <c r="R6" s="87"/>
      <c r="S6" s="94"/>
      <c r="T6" s="86" t="s">
        <v>65</v>
      </c>
      <c r="U6" s="49"/>
      <c r="V6" s="49"/>
      <c r="W6" s="87"/>
      <c r="X6" s="82"/>
    </row>
    <row r="7" spans="2:24" s="29" customFormat="1" x14ac:dyDescent="0.25">
      <c r="B7" s="71"/>
      <c r="C7" s="48"/>
      <c r="D7" s="72"/>
      <c r="E7" s="86"/>
      <c r="F7" s="49"/>
      <c r="G7" s="49"/>
      <c r="H7" s="87"/>
      <c r="I7" s="94"/>
      <c r="J7" s="86"/>
      <c r="K7" s="49"/>
      <c r="L7" s="49"/>
      <c r="M7" s="87"/>
      <c r="N7" s="82"/>
      <c r="O7" s="86"/>
      <c r="P7" s="49"/>
      <c r="Q7" s="49"/>
      <c r="R7" s="87"/>
      <c r="S7" s="94"/>
      <c r="T7" s="86"/>
      <c r="U7" s="49"/>
      <c r="V7" s="49"/>
      <c r="W7" s="87"/>
      <c r="X7" s="82"/>
    </row>
    <row r="8" spans="2:24" s="30" customFormat="1" ht="30" x14ac:dyDescent="0.25">
      <c r="B8" s="73"/>
      <c r="C8" s="31" t="s">
        <v>7</v>
      </c>
      <c r="D8" s="74" t="s">
        <v>0</v>
      </c>
      <c r="E8" s="88" t="s">
        <v>11</v>
      </c>
      <c r="F8" s="31" t="s">
        <v>12</v>
      </c>
      <c r="G8" s="31" t="s">
        <v>21</v>
      </c>
      <c r="H8" s="89" t="s">
        <v>5</v>
      </c>
      <c r="I8" s="94"/>
      <c r="J8" s="88" t="s">
        <v>11</v>
      </c>
      <c r="K8" s="31" t="s">
        <v>12</v>
      </c>
      <c r="L8" s="31" t="s">
        <v>21</v>
      </c>
      <c r="M8" s="89" t="s">
        <v>5</v>
      </c>
      <c r="N8" s="82"/>
      <c r="O8" s="88" t="s">
        <v>11</v>
      </c>
      <c r="P8" s="31" t="s">
        <v>12</v>
      </c>
      <c r="Q8" s="31" t="s">
        <v>21</v>
      </c>
      <c r="R8" s="89" t="s">
        <v>5</v>
      </c>
      <c r="S8" s="94"/>
      <c r="T8" s="88" t="s">
        <v>11</v>
      </c>
      <c r="U8" s="31" t="s">
        <v>12</v>
      </c>
      <c r="V8" s="31" t="s">
        <v>21</v>
      </c>
      <c r="W8" s="89" t="s">
        <v>5</v>
      </c>
      <c r="X8" s="82"/>
    </row>
    <row r="9" spans="2:24" s="29" customFormat="1" x14ac:dyDescent="0.25">
      <c r="B9" s="73"/>
      <c r="C9" s="32">
        <f>D9/12</f>
        <v>3000</v>
      </c>
      <c r="D9" s="75">
        <v>36000</v>
      </c>
      <c r="E9" s="97">
        <f>F9/12</f>
        <v>3000</v>
      </c>
      <c r="F9" s="52">
        <v>36000</v>
      </c>
      <c r="G9" s="52">
        <f>F9-D9</f>
        <v>0</v>
      </c>
      <c r="H9" s="92">
        <v>36000</v>
      </c>
      <c r="I9" s="33">
        <f>H9+D9</f>
        <v>72000</v>
      </c>
      <c r="J9" s="97">
        <f>K9/12</f>
        <v>3000</v>
      </c>
      <c r="K9" s="52">
        <v>36000</v>
      </c>
      <c r="L9" s="52">
        <f>K9-H9</f>
        <v>0</v>
      </c>
      <c r="M9" s="92">
        <v>36000</v>
      </c>
      <c r="N9" s="33">
        <f>M9+I9</f>
        <v>108000</v>
      </c>
      <c r="O9" s="97">
        <f>P9/12</f>
        <v>3000</v>
      </c>
      <c r="P9" s="52">
        <v>36000</v>
      </c>
      <c r="Q9" s="52">
        <f>P9-M9</f>
        <v>0</v>
      </c>
      <c r="R9" s="92">
        <v>36000</v>
      </c>
      <c r="S9" s="33">
        <f>R9+N9</f>
        <v>144000</v>
      </c>
      <c r="T9" s="97">
        <f>U9/12</f>
        <v>3000</v>
      </c>
      <c r="U9" s="52">
        <v>36000</v>
      </c>
      <c r="V9" s="52">
        <f>U9-R9</f>
        <v>0</v>
      </c>
      <c r="W9" s="92">
        <v>36000</v>
      </c>
      <c r="X9" s="33">
        <f>W9+S9</f>
        <v>180000</v>
      </c>
    </row>
    <row r="10" spans="2:24" s="29" customFormat="1" x14ac:dyDescent="0.25">
      <c r="B10" s="76" t="s">
        <v>13</v>
      </c>
      <c r="C10" s="65"/>
      <c r="D10" s="77"/>
      <c r="E10" s="90" t="s">
        <v>13</v>
      </c>
      <c r="F10" s="50"/>
      <c r="G10" s="50"/>
      <c r="H10" s="98"/>
      <c r="I10" s="34"/>
      <c r="J10" s="90" t="s">
        <v>13</v>
      </c>
      <c r="K10" s="50"/>
      <c r="L10" s="50"/>
      <c r="M10" s="98"/>
      <c r="N10" s="34"/>
      <c r="O10" s="90" t="s">
        <v>13</v>
      </c>
      <c r="P10" s="50"/>
      <c r="Q10" s="50"/>
      <c r="R10" s="98"/>
      <c r="S10" s="34"/>
      <c r="T10" s="90" t="s">
        <v>13</v>
      </c>
      <c r="U10" s="50"/>
      <c r="V10" s="50"/>
      <c r="W10" s="98"/>
      <c r="X10" s="34"/>
    </row>
    <row r="11" spans="2:24" s="35" customFormat="1" ht="30" x14ac:dyDescent="0.25">
      <c r="B11" s="78" t="s">
        <v>26</v>
      </c>
      <c r="C11" s="36" t="s">
        <v>28</v>
      </c>
      <c r="D11" s="79" t="s">
        <v>46</v>
      </c>
      <c r="E11" s="78" t="s">
        <v>26</v>
      </c>
      <c r="F11" s="37" t="s">
        <v>14</v>
      </c>
      <c r="G11" s="37" t="s">
        <v>28</v>
      </c>
      <c r="H11" s="79" t="s">
        <v>46</v>
      </c>
      <c r="I11" s="34"/>
      <c r="J11" s="78" t="s">
        <v>26</v>
      </c>
      <c r="K11" s="37" t="s">
        <v>14</v>
      </c>
      <c r="L11" s="37" t="s">
        <v>28</v>
      </c>
      <c r="M11" s="99" t="s">
        <v>46</v>
      </c>
      <c r="N11" s="34"/>
      <c r="O11" s="78" t="s">
        <v>26</v>
      </c>
      <c r="P11" s="37" t="s">
        <v>14</v>
      </c>
      <c r="Q11" s="37" t="s">
        <v>28</v>
      </c>
      <c r="R11" s="99" t="s">
        <v>46</v>
      </c>
      <c r="S11" s="34"/>
      <c r="T11" s="78" t="s">
        <v>26</v>
      </c>
      <c r="U11" s="37" t="s">
        <v>14</v>
      </c>
      <c r="V11" s="37" t="s">
        <v>28</v>
      </c>
      <c r="W11" s="99" t="s">
        <v>46</v>
      </c>
      <c r="X11" s="34"/>
    </row>
    <row r="12" spans="2:24" s="29" customFormat="1" ht="15.75" thickBot="1" x14ac:dyDescent="0.3">
      <c r="B12" s="80" t="s">
        <v>22</v>
      </c>
      <c r="C12" s="107">
        <v>36000</v>
      </c>
      <c r="D12" s="93" t="s">
        <v>55</v>
      </c>
      <c r="E12" s="80" t="s">
        <v>23</v>
      </c>
      <c r="F12" s="91"/>
      <c r="G12" s="81">
        <v>36000</v>
      </c>
      <c r="H12" s="106" t="s">
        <v>58</v>
      </c>
      <c r="I12" s="34"/>
      <c r="J12" s="80" t="s">
        <v>24</v>
      </c>
      <c r="K12" s="91"/>
      <c r="L12" s="105">
        <f>J9</f>
        <v>3000</v>
      </c>
      <c r="M12" s="110" t="s">
        <v>56</v>
      </c>
      <c r="N12" s="34"/>
      <c r="O12" s="80" t="s">
        <v>25</v>
      </c>
      <c r="P12" s="91"/>
      <c r="Q12" s="105">
        <f>O9</f>
        <v>3000</v>
      </c>
      <c r="R12" s="110" t="s">
        <v>63</v>
      </c>
      <c r="S12" s="34"/>
      <c r="T12" s="100" t="s">
        <v>29</v>
      </c>
      <c r="U12" s="38"/>
      <c r="V12" s="104">
        <f>T9</f>
        <v>3000</v>
      </c>
      <c r="W12" s="111" t="s">
        <v>47</v>
      </c>
      <c r="X12" s="34"/>
    </row>
    <row r="13" spans="2:24" x14ac:dyDescent="0.25">
      <c r="I13" s="34"/>
      <c r="J13" s="95"/>
      <c r="L13" s="108"/>
      <c r="M13" s="109"/>
      <c r="T13" s="100" t="s">
        <v>30</v>
      </c>
      <c r="U13" s="96"/>
      <c r="V13" s="104">
        <f>T9</f>
        <v>3000</v>
      </c>
      <c r="W13" s="111" t="s">
        <v>48</v>
      </c>
    </row>
    <row r="14" spans="2:24" x14ac:dyDescent="0.25">
      <c r="I14" s="34"/>
      <c r="J14" s="95"/>
      <c r="L14" s="108"/>
      <c r="M14" s="109"/>
      <c r="T14" s="100" t="s">
        <v>31</v>
      </c>
      <c r="U14" s="96"/>
      <c r="V14" s="104">
        <f>T9</f>
        <v>3000</v>
      </c>
      <c r="W14" s="111" t="s">
        <v>49</v>
      </c>
    </row>
    <row r="15" spans="2:24" x14ac:dyDescent="0.25">
      <c r="J15" s="95"/>
      <c r="L15" s="108"/>
      <c r="M15" s="109"/>
      <c r="T15" s="100" t="s">
        <v>32</v>
      </c>
      <c r="U15" s="96"/>
      <c r="V15" s="104">
        <f>T9</f>
        <v>3000</v>
      </c>
      <c r="W15" s="101" t="s">
        <v>50</v>
      </c>
    </row>
    <row r="16" spans="2:24" x14ac:dyDescent="0.25">
      <c r="J16" s="95"/>
      <c r="L16" s="108"/>
      <c r="M16" s="109"/>
      <c r="T16" s="100" t="s">
        <v>33</v>
      </c>
      <c r="U16" s="96"/>
      <c r="V16" s="104">
        <f>T9</f>
        <v>3000</v>
      </c>
      <c r="W16" s="101" t="s">
        <v>51</v>
      </c>
    </row>
    <row r="17" spans="10:23" x14ac:dyDescent="0.25">
      <c r="J17" s="95"/>
      <c r="L17" s="108"/>
      <c r="M17" s="109"/>
      <c r="T17" s="100" t="s">
        <v>34</v>
      </c>
      <c r="U17" s="96"/>
      <c r="V17" s="104">
        <f>T9</f>
        <v>3000</v>
      </c>
      <c r="W17" s="101" t="s">
        <v>52</v>
      </c>
    </row>
    <row r="18" spans="10:23" x14ac:dyDescent="0.25">
      <c r="J18" s="95"/>
      <c r="L18" s="108"/>
      <c r="M18" s="109"/>
      <c r="T18" s="100" t="s">
        <v>35</v>
      </c>
      <c r="U18" s="96"/>
      <c r="V18" s="104">
        <f>T9</f>
        <v>3000</v>
      </c>
      <c r="W18" s="101" t="s">
        <v>53</v>
      </c>
    </row>
    <row r="19" spans="10:23" x14ac:dyDescent="0.25">
      <c r="J19" s="95"/>
      <c r="L19" s="108"/>
      <c r="M19" s="109"/>
      <c r="T19" s="100" t="s">
        <v>36</v>
      </c>
      <c r="U19" s="96"/>
      <c r="V19" s="104">
        <f>T9</f>
        <v>3000</v>
      </c>
      <c r="W19" s="101" t="s">
        <v>69</v>
      </c>
    </row>
    <row r="20" spans="10:23" x14ac:dyDescent="0.25">
      <c r="J20" s="95"/>
      <c r="L20" s="108"/>
      <c r="M20" s="109"/>
      <c r="T20" s="100" t="s">
        <v>37</v>
      </c>
      <c r="U20" s="96"/>
      <c r="V20" s="104">
        <f>T9</f>
        <v>3000</v>
      </c>
      <c r="W20" s="101" t="s">
        <v>70</v>
      </c>
    </row>
    <row r="21" spans="10:23" x14ac:dyDescent="0.25">
      <c r="J21" s="95"/>
      <c r="L21" s="108"/>
      <c r="M21" s="109"/>
      <c r="T21" s="100" t="s">
        <v>38</v>
      </c>
      <c r="U21" s="96"/>
      <c r="V21" s="104">
        <f>T9</f>
        <v>3000</v>
      </c>
      <c r="W21" s="101" t="s">
        <v>71</v>
      </c>
    </row>
    <row r="22" spans="10:23" x14ac:dyDescent="0.25">
      <c r="J22" s="95"/>
      <c r="L22" s="108"/>
      <c r="M22" s="109"/>
      <c r="T22" s="100" t="s">
        <v>39</v>
      </c>
      <c r="U22" s="96"/>
      <c r="V22" s="104">
        <f>T9</f>
        <v>3000</v>
      </c>
      <c r="W22" s="101" t="s">
        <v>72</v>
      </c>
    </row>
    <row r="23" spans="10:23" ht="15.75" thickBot="1" x14ac:dyDescent="0.3">
      <c r="J23" s="95"/>
      <c r="L23" s="108"/>
      <c r="M23" s="109"/>
      <c r="T23" s="80" t="s">
        <v>40</v>
      </c>
      <c r="U23" s="102"/>
      <c r="V23" s="105">
        <f>T9</f>
        <v>3000</v>
      </c>
      <c r="W23" s="103" t="s">
        <v>73</v>
      </c>
    </row>
    <row r="24" spans="10:23" x14ac:dyDescent="0.25">
      <c r="J24" s="95"/>
    </row>
  </sheetData>
  <mergeCells count="25">
    <mergeCell ref="T5:W5"/>
    <mergeCell ref="X5:X8"/>
    <mergeCell ref="T6:W6"/>
    <mergeCell ref="T7:W7"/>
    <mergeCell ref="T10:W10"/>
    <mergeCell ref="O5:R5"/>
    <mergeCell ref="S5:S8"/>
    <mergeCell ref="O6:R6"/>
    <mergeCell ref="O7:R7"/>
    <mergeCell ref="O10:R10"/>
    <mergeCell ref="J5:M5"/>
    <mergeCell ref="N5:N8"/>
    <mergeCell ref="J6:M6"/>
    <mergeCell ref="J7:M7"/>
    <mergeCell ref="J10:M10"/>
    <mergeCell ref="B6:D6"/>
    <mergeCell ref="B7:D7"/>
    <mergeCell ref="B8:B9"/>
    <mergeCell ref="B5:D5"/>
    <mergeCell ref="B10:D10"/>
    <mergeCell ref="E5:H5"/>
    <mergeCell ref="I5:I8"/>
    <mergeCell ref="E6:H6"/>
    <mergeCell ref="E7:H7"/>
    <mergeCell ref="E10:H10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Resumo do Contrato</vt:lpstr>
      <vt:lpstr>Resumo por item</vt:lpstr>
      <vt:lpstr>Cronograma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Karol Konopka Bueno</dc:creator>
  <cp:lastModifiedBy>Usuário do Windows</cp:lastModifiedBy>
  <dcterms:created xsi:type="dcterms:W3CDTF">2018-03-05T11:36:05Z</dcterms:created>
  <dcterms:modified xsi:type="dcterms:W3CDTF">2020-09-28T20:03:51Z</dcterms:modified>
</cp:coreProperties>
</file>